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2435" windowHeight="10290"/>
  </bookViews>
  <sheets>
    <sheet name="EBL ebook purchases Nov-Dec 14" sheetId="1" r:id="rId1"/>
  </sheets>
  <calcPr calcId="0"/>
</workbook>
</file>

<file path=xl/calcChain.xml><?xml version="1.0" encoding="utf-8"?>
<calcChain xmlns="http://schemas.openxmlformats.org/spreadsheetml/2006/main">
  <c r="E43" i="1" l="1"/>
  <c r="E18" i="1"/>
  <c r="E19" i="1"/>
  <c r="E82" i="1"/>
  <c r="E69" i="1"/>
  <c r="E50" i="1"/>
  <c r="E29" i="1"/>
  <c r="E70" i="1"/>
  <c r="E42" i="1"/>
  <c r="E58" i="1"/>
  <c r="E71" i="1"/>
  <c r="E36" i="1"/>
  <c r="E59" i="1"/>
  <c r="E57" i="1"/>
  <c r="E40" i="1"/>
  <c r="E20" i="1"/>
  <c r="E2" i="1"/>
  <c r="E32" i="1"/>
  <c r="E60" i="1"/>
  <c r="E55" i="1"/>
  <c r="E52" i="1"/>
  <c r="E68" i="1"/>
  <c r="E56" i="1"/>
  <c r="E4" i="1"/>
  <c r="E7" i="1"/>
  <c r="E63" i="1"/>
  <c r="E12" i="1"/>
  <c r="E6" i="1"/>
  <c r="E84" i="1"/>
  <c r="E74" i="1"/>
  <c r="E77" i="1"/>
  <c r="E30" i="1"/>
  <c r="E62" i="1"/>
  <c r="E24" i="1"/>
  <c r="E87" i="1"/>
  <c r="E53" i="1"/>
  <c r="E91" i="1"/>
  <c r="E73" i="1"/>
  <c r="E83" i="1"/>
  <c r="E11" i="1"/>
  <c r="E15" i="1"/>
  <c r="E10" i="1"/>
  <c r="E79" i="1"/>
  <c r="E25" i="1"/>
  <c r="E90" i="1"/>
  <c r="E39" i="1"/>
  <c r="E35" i="1"/>
  <c r="E45" i="1"/>
  <c r="E48" i="1"/>
  <c r="E94" i="1"/>
  <c r="E76" i="1"/>
  <c r="E8" i="1"/>
  <c r="E31" i="1"/>
  <c r="E88" i="1"/>
  <c r="E47" i="1"/>
  <c r="E13" i="1"/>
  <c r="E61" i="1"/>
  <c r="E46" i="1"/>
  <c r="E85" i="1"/>
  <c r="E66" i="1"/>
  <c r="E72" i="1"/>
  <c r="E5" i="1"/>
  <c r="E80" i="1"/>
  <c r="E67" i="1"/>
  <c r="E9" i="1"/>
  <c r="E92" i="1"/>
  <c r="E95" i="1"/>
  <c r="E3" i="1"/>
  <c r="E21" i="1"/>
  <c r="E49" i="1"/>
  <c r="E86" i="1"/>
  <c r="E41" i="1"/>
  <c r="E44" i="1"/>
  <c r="E17" i="1"/>
  <c r="E54" i="1"/>
  <c r="E28" i="1"/>
  <c r="E34" i="1"/>
  <c r="E37" i="1"/>
  <c r="E26" i="1"/>
  <c r="E78" i="1"/>
  <c r="E23" i="1"/>
  <c r="E93" i="1"/>
  <c r="E81" i="1"/>
  <c r="E14" i="1"/>
  <c r="E22" i="1"/>
  <c r="E16" i="1"/>
  <c r="E64" i="1"/>
  <c r="E89" i="1"/>
  <c r="E51" i="1"/>
  <c r="E27" i="1"/>
  <c r="E65" i="1"/>
  <c r="E38" i="1"/>
  <c r="E33" i="1"/>
  <c r="E75" i="1"/>
</calcChain>
</file>

<file path=xl/sharedStrings.xml><?xml version="1.0" encoding="utf-8"?>
<sst xmlns="http://schemas.openxmlformats.org/spreadsheetml/2006/main" count="381" uniqueCount="187">
  <si>
    <t>Title</t>
  </si>
  <si>
    <t>Publisher</t>
  </si>
  <si>
    <t>PubDate</t>
  </si>
  <si>
    <t>eISBN13</t>
  </si>
  <si>
    <t>Category</t>
  </si>
  <si>
    <t>Access Model</t>
  </si>
  <si>
    <t>Analysing Sentences</t>
  </si>
  <si>
    <t>Taylor and Francis</t>
  </si>
  <si>
    <t>Language / Linguistics</t>
  </si>
  <si>
    <t>Non-Linear</t>
  </si>
  <si>
    <t>The Destruction of Art : Iconoclasm and Vandalism since the French Revolution</t>
  </si>
  <si>
    <t>Reaktion Books</t>
  </si>
  <si>
    <t>Fine Arts</t>
  </si>
  <si>
    <t>Watching Films : New Perspectives on Movie-Going, Exhibition and Reception</t>
  </si>
  <si>
    <t>Intellect</t>
  </si>
  <si>
    <t>The Social Stratification of English in New York City</t>
  </si>
  <si>
    <t>Cambridge University Press</t>
  </si>
  <si>
    <t>Social Science</t>
  </si>
  <si>
    <t>3-user</t>
  </si>
  <si>
    <t>Shock Of The Old : Technology and Global History since 1900</t>
  </si>
  <si>
    <t>Profile Books</t>
  </si>
  <si>
    <t>Science</t>
  </si>
  <si>
    <t>Reimagining War in the 21st Century : From Clausewitz to Network-Centric Warfare</t>
  </si>
  <si>
    <t>Military Science</t>
  </si>
  <si>
    <t>Dust Bowl : The Southern Plains in the 1930s</t>
  </si>
  <si>
    <t>Oxford University Press, USA</t>
  </si>
  <si>
    <t>History</t>
  </si>
  <si>
    <t>Dietary Sugars and Health</t>
  </si>
  <si>
    <t>Science: Anatomy / Physiology; Science; Science: Biology / Natural History</t>
  </si>
  <si>
    <t>Analysing English as a Lingua Franca : A Corpus-driven Investigation</t>
  </si>
  <si>
    <t>Bloomsbury Publishing</t>
  </si>
  <si>
    <t>To Make Men Free : A History of the Republican Party</t>
  </si>
  <si>
    <t>Basic Books</t>
  </si>
  <si>
    <t>Political Science</t>
  </si>
  <si>
    <t>Great Myths of the Brain</t>
  </si>
  <si>
    <t>Wiley</t>
  </si>
  <si>
    <t>Science; Science: Anatomy / Physiology; Science: Biology / Natural History</t>
  </si>
  <si>
    <t>The Green and the Gray : The Irish in the Confederate States of America</t>
  </si>
  <si>
    <t>The University of North Carolina Press</t>
  </si>
  <si>
    <t>China's Encounters on the South and Southwest : Reforging the Fiery Frontier Over Two Millennia</t>
  </si>
  <si>
    <t>BRILL</t>
  </si>
  <si>
    <t>Political Science; History</t>
  </si>
  <si>
    <t>Social Media and Democracy : Innovations in Participatory Politics</t>
  </si>
  <si>
    <t>Muslim Brotherhood and Egypt's Succession Crisis : The Politics of Liberalisation and Reform in the Middle East</t>
  </si>
  <si>
    <t>I.B.Tauris</t>
  </si>
  <si>
    <t>History; Political Science</t>
  </si>
  <si>
    <t>Wayfaring Strangers : The Musical Voyage from Scotland and Ulster to Appalachia</t>
  </si>
  <si>
    <t>Handbook of the International Political Economy of Monetary Relations</t>
  </si>
  <si>
    <t>Edward Elgar Publishing</t>
  </si>
  <si>
    <t>Business / Management</t>
  </si>
  <si>
    <t>Nasser's Gamble : How Intervention in Yemen Caused the Six-Day War and the Decline of Egyptian Power</t>
  </si>
  <si>
    <t>Princeton University Press</t>
  </si>
  <si>
    <t>What's Wrong with the United Nations and How to Fix it</t>
  </si>
  <si>
    <t>Political Science; Law</t>
  </si>
  <si>
    <t>Democracy and Other Neoliberal Fantasies : Communicative Capitalism and Left Politics</t>
  </si>
  <si>
    <t>Duke University Press</t>
  </si>
  <si>
    <t>In the Name of Humanity : The Government of Threat and Care</t>
  </si>
  <si>
    <t>Philosophy; Social Science</t>
  </si>
  <si>
    <t>Science in the Twentieth Century</t>
  </si>
  <si>
    <t>Nonsense upon Stilts (Routledge Revivals) : Bentham, Burke and Marx on the Rights of Man</t>
  </si>
  <si>
    <t>The Routledge Companion to Entrepreneurship</t>
  </si>
  <si>
    <t>Women’s Entrepreneurship in the 21st Century : An International Multi-Level Research Analysis</t>
  </si>
  <si>
    <t>Business / Management; Social Science</t>
  </si>
  <si>
    <t>The CNN Effect : The Myth of News, Foreign Policy and Intervention</t>
  </si>
  <si>
    <t>Political Science; Social Science; Journalism</t>
  </si>
  <si>
    <t>Conservation Is Our Government Now : The Politics of Ecology in Papua New Guinea</t>
  </si>
  <si>
    <t>Environmental Studies; History</t>
  </si>
  <si>
    <t>Spirit of Development : Protestant NGOs, Morality, and Economics in Zimbabwe</t>
  </si>
  <si>
    <t>Truth, Lies and Trust on the Internet</t>
  </si>
  <si>
    <t>Critical Cyberculture Studies</t>
  </si>
  <si>
    <t>NYU Press</t>
  </si>
  <si>
    <t>Global Clan, A : Scottish Migrant Networks and Identities since the Eighteenth Century</t>
  </si>
  <si>
    <t>Earth Politics : Religion, Decolonization, and Bolivia’s Indigenous Intellectuals</t>
  </si>
  <si>
    <t>Policy</t>
  </si>
  <si>
    <t>McGraw-Hill Education</t>
  </si>
  <si>
    <t>Political Science; Social Science</t>
  </si>
  <si>
    <t>Vincenzo Bellini : A Guide to Research</t>
  </si>
  <si>
    <t>General Works / Reference; Fine Arts</t>
  </si>
  <si>
    <t>Youth Work and Islam</t>
  </si>
  <si>
    <t>Springer</t>
  </si>
  <si>
    <t>Power of Death, The : Contemporary Reflections on Death in Western Society</t>
  </si>
  <si>
    <t>Berghahn Books</t>
  </si>
  <si>
    <t>The Wellbeing of Nations : Meaning, Motive and Measurement</t>
  </si>
  <si>
    <t>Social Science; Psychology</t>
  </si>
  <si>
    <t>Coffee Culture : Local Experiences, Global Connections</t>
  </si>
  <si>
    <t>Toward Engaged Anthropology</t>
  </si>
  <si>
    <t>The Winemaker's Hand : Conversations on Talent, Technique, and Terroir</t>
  </si>
  <si>
    <t>Columbia University Press</t>
  </si>
  <si>
    <t>Engineering; Engineering: Chemical</t>
  </si>
  <si>
    <t>Craftivism : The Art of Craft and Activism</t>
  </si>
  <si>
    <t>Arsenal Pulp Press</t>
  </si>
  <si>
    <t>Understanding by Design, Expanded 2nd Edition</t>
  </si>
  <si>
    <t>ASCD</t>
  </si>
  <si>
    <t>Education</t>
  </si>
  <si>
    <t>Unlimited</t>
  </si>
  <si>
    <t>New Directions in Genocide Research</t>
  </si>
  <si>
    <t>Interpretive Approaches to Research Design : Concepts and Processes</t>
  </si>
  <si>
    <t>General Works / Reference; Science</t>
  </si>
  <si>
    <t>Understanding Peace Research : Methods and Challenges</t>
  </si>
  <si>
    <t>Social Science; Political Science</t>
  </si>
  <si>
    <t>Transnational Perspectives on Modern Irish History</t>
  </si>
  <si>
    <t>Scotland in the Age of Two Revolutions</t>
  </si>
  <si>
    <t>Boydell &amp; Brewer</t>
  </si>
  <si>
    <t>Land Law Reform : Achieving Development Policy Objectives</t>
  </si>
  <si>
    <t>World Bank Publications</t>
  </si>
  <si>
    <t>Law</t>
  </si>
  <si>
    <t>Multiple Factor Analysis by Example Using R</t>
  </si>
  <si>
    <t>Mathematics</t>
  </si>
  <si>
    <t>Routledge Handbook of Sport Policy</t>
  </si>
  <si>
    <t>Sport &amp; Recreation; Social Science</t>
  </si>
  <si>
    <t>Experimental Film and Anthropology</t>
  </si>
  <si>
    <t>Language Diversity in the Classroom</t>
  </si>
  <si>
    <t>Channel View Publications</t>
  </si>
  <si>
    <t>Everyday Life in the Early English Caribbean : Irish, Africans, and the Construction of Difference</t>
  </si>
  <si>
    <t>University of Georgia Press</t>
  </si>
  <si>
    <t>Place and Locality in Modern France</t>
  </si>
  <si>
    <t>Social Science; History</t>
  </si>
  <si>
    <t>Virginia Woolf and the Russian Point of View</t>
  </si>
  <si>
    <t>Palgrave Macmillan Ltd.</t>
  </si>
  <si>
    <t>Literature</t>
  </si>
  <si>
    <t>A Companion to Film Theory</t>
  </si>
  <si>
    <t>From the Far Right to the Mainstream : Islamophobia in Party Politics and the Media</t>
  </si>
  <si>
    <t>Campus Verlag</t>
  </si>
  <si>
    <t>Political Science; Religion</t>
  </si>
  <si>
    <t>Slaves Tell Tales : And Other Episodes in the Politics of Popular Culture in Ancient Greece</t>
  </si>
  <si>
    <t>Understanding Chinese Society</t>
  </si>
  <si>
    <t>T&amp;T Clark Handbook to Social Identity in the New Testament</t>
  </si>
  <si>
    <t>Religion</t>
  </si>
  <si>
    <t>Introducing Meteorology : A Guide to Weather</t>
  </si>
  <si>
    <t>Dunedin Academic Press Ltd</t>
  </si>
  <si>
    <t>Science; Science: Geology; Science: Physics</t>
  </si>
  <si>
    <t>Designs on Nature : Science and Democracy in Europe and the United States</t>
  </si>
  <si>
    <t>Business / Management; Science</t>
  </si>
  <si>
    <t>Responding to Sexual Offending : Perceptions, Risk Management and Public Protection</t>
  </si>
  <si>
    <t>Palgrave Macmillan</t>
  </si>
  <si>
    <t>The Protestant Ethic and the Spirit of Capitalism</t>
  </si>
  <si>
    <t>Religion; Social Science</t>
  </si>
  <si>
    <t>Student Success in College : Creating Conditions That Matter</t>
  </si>
  <si>
    <t>The Protestant Work Ethic and the Spirit of Capitalism</t>
  </si>
  <si>
    <t>Start Publishing LLC</t>
  </si>
  <si>
    <t>Social Science; Religion</t>
  </si>
  <si>
    <t>The Dissertation (Third edition) : A guide for Architecture students</t>
  </si>
  <si>
    <t>The EU and the Global Financial Crisis : New Varieties of Capitalism</t>
  </si>
  <si>
    <t>Metropolis Berlin : 1880–1940</t>
  </si>
  <si>
    <t>University of California Press</t>
  </si>
  <si>
    <t>Fine Arts; Architecture</t>
  </si>
  <si>
    <t>The Economics of Sport, Health and Happiness : The Promotion of Well-being Through Sporting Activities</t>
  </si>
  <si>
    <t>Medicine; Business / Management; Sport &amp; Recreation</t>
  </si>
  <si>
    <t>Why America’s Top Pundits Are Wrong : Anthropologists Talk Back</t>
  </si>
  <si>
    <t>The Half Has Never Been Told : Slavery and the Making of American Capitalism</t>
  </si>
  <si>
    <t>History; Social Science</t>
  </si>
  <si>
    <t>Comparative Indo-European Linguistics : An introduction. &lt;strong&gt;Second edition&lt;/strong&gt;</t>
  </si>
  <si>
    <t>John Benjamins Publishing Company</t>
  </si>
  <si>
    <t>Refracted Visions : Popular Photography and National Modernity in Java</t>
  </si>
  <si>
    <t>Blessed Are the Organized : Grassroots Democracy in America</t>
  </si>
  <si>
    <t>Networked Disease : Emerging Infections in the Global City</t>
  </si>
  <si>
    <t>Health; Social Science</t>
  </si>
  <si>
    <t>Rome, the Greek World, and the East : Volume 3: The Greek World, the Jews, and the East</t>
  </si>
  <si>
    <t>The Struggle for Identity : Greeks and their Past in the First Century BCE</t>
  </si>
  <si>
    <t>Franz Steiner Verlag</t>
  </si>
  <si>
    <t>Space and Place : The Perspective of Experience</t>
  </si>
  <si>
    <t>University of Minnesota Press</t>
  </si>
  <si>
    <t>Geography / Travel; Psychology</t>
  </si>
  <si>
    <t>Multi-Sited Ethnography: Problems and Possibilities in the Translocation of Research Methods</t>
  </si>
  <si>
    <t>Defining Digital Humanities : A Reader</t>
  </si>
  <si>
    <t>Ashgate Publishing Ltd</t>
  </si>
  <si>
    <t>General Works / Reference</t>
  </si>
  <si>
    <t>Routledge Handbook of Sports Development</t>
  </si>
  <si>
    <t>Sport &amp; Recreation</t>
  </si>
  <si>
    <t>The SAGE Handbook of Feminist Theory</t>
  </si>
  <si>
    <t>SAGE Publications</t>
  </si>
  <si>
    <t>Brecht, Music and Culture : Hanns Eisler in Conversation with Hans Bunge</t>
  </si>
  <si>
    <t>The Television Will Be Revolutionized, Second Edition</t>
  </si>
  <si>
    <t>Fine Arts; Business / Management</t>
  </si>
  <si>
    <t>Public Art : Theory, Practice and Populism</t>
  </si>
  <si>
    <t>Seeing Through Tears: Crying and Attachment</t>
  </si>
  <si>
    <t>Psychology</t>
  </si>
  <si>
    <t>The Anthropology of Love and Anger : The Aesthetics of Conviviality in Native Amazonia</t>
  </si>
  <si>
    <t>Wittgenstein, Rules and Institutions</t>
  </si>
  <si>
    <t>Philosophy</t>
  </si>
  <si>
    <t>Comprehending Drug Use : Ethnographic Research at the Social Margins</t>
  </si>
  <si>
    <t>Rutgers University Press</t>
  </si>
  <si>
    <t>Muslims : Their Religious Beliefs and Practices</t>
  </si>
  <si>
    <t>The Third Reich Sourcebook</t>
  </si>
  <si>
    <t>Porous City : A Cultural History of Rio de Janeiro</t>
  </si>
  <si>
    <t>Liverpool University Press</t>
  </si>
  <si>
    <t>Ethnographic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</si>
</sst>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95" totalsRowShown="0">
  <autoFilter ref="A1:F95"/>
  <tableColumns count="6">
    <tableColumn id="1" name="Category"/>
    <tableColumn id="2" name="Title"/>
    <tableColumn id="3" name="Publisher"/>
    <tableColumn id="4" name="PubDate" dataDxfId="0"/>
    <tableColumn id="5" name="eISBN13"/>
    <tableColumn id="6" name="Access Model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workbookViewId="0">
      <selection activeCell="B13" sqref="B13"/>
    </sheetView>
  </sheetViews>
  <sheetFormatPr defaultRowHeight="15" x14ac:dyDescent="0.25"/>
  <cols>
    <col min="1" max="1" width="35.140625" customWidth="1"/>
    <col min="2" max="2" width="104.28515625" customWidth="1"/>
    <col min="3" max="3" width="38.42578125" customWidth="1"/>
    <col min="4" max="4" width="14" customWidth="1"/>
    <col min="5" max="5" width="19.140625" customWidth="1"/>
    <col min="6" max="6" width="15.42578125" customWidth="1"/>
  </cols>
  <sheetData>
    <row r="1" spans="1:6" x14ac:dyDescent="0.25">
      <c r="A1" t="s">
        <v>4</v>
      </c>
      <c r="B1" t="s">
        <v>0</v>
      </c>
      <c r="C1" t="s">
        <v>1</v>
      </c>
      <c r="D1" t="s">
        <v>2</v>
      </c>
      <c r="E1" t="s">
        <v>3</v>
      </c>
      <c r="F1" t="s">
        <v>5</v>
      </c>
    </row>
    <row r="2" spans="1:6" x14ac:dyDescent="0.25">
      <c r="A2" t="s">
        <v>49</v>
      </c>
      <c r="B2" t="s">
        <v>47</v>
      </c>
      <c r="C2" t="s">
        <v>48</v>
      </c>
      <c r="D2" s="1">
        <v>41852</v>
      </c>
      <c r="E2" t="str">
        <f>"9780857938374"</f>
        <v>9780857938374</v>
      </c>
      <c r="F2" t="s">
        <v>18</v>
      </c>
    </row>
    <row r="3" spans="1:6" x14ac:dyDescent="0.25">
      <c r="A3" t="s">
        <v>49</v>
      </c>
      <c r="B3" t="s">
        <v>142</v>
      </c>
      <c r="C3" t="s">
        <v>48</v>
      </c>
      <c r="D3" s="1">
        <v>41821</v>
      </c>
      <c r="E3" t="str">
        <f>"9781781003893"</f>
        <v>9781781003893</v>
      </c>
      <c r="F3" t="s">
        <v>18</v>
      </c>
    </row>
    <row r="4" spans="1:6" x14ac:dyDescent="0.25">
      <c r="A4" t="s">
        <v>49</v>
      </c>
      <c r="B4" t="s">
        <v>60</v>
      </c>
      <c r="C4" t="s">
        <v>7</v>
      </c>
      <c r="D4" s="1">
        <v>41908</v>
      </c>
      <c r="E4" t="str">
        <f>"9781136218620"</f>
        <v>9781136218620</v>
      </c>
      <c r="F4" t="s">
        <v>18</v>
      </c>
    </row>
    <row r="5" spans="1:6" x14ac:dyDescent="0.25">
      <c r="A5" t="s">
        <v>132</v>
      </c>
      <c r="B5" t="s">
        <v>131</v>
      </c>
      <c r="C5" t="s">
        <v>51</v>
      </c>
      <c r="D5" s="1">
        <v>40721</v>
      </c>
      <c r="E5" t="str">
        <f>"9781400837311"</f>
        <v>9781400837311</v>
      </c>
      <c r="F5" t="s">
        <v>18</v>
      </c>
    </row>
    <row r="6" spans="1:6" x14ac:dyDescent="0.25">
      <c r="A6" t="s">
        <v>62</v>
      </c>
      <c r="B6" t="s">
        <v>67</v>
      </c>
      <c r="C6" t="s">
        <v>7</v>
      </c>
      <c r="D6" s="1">
        <v>38139</v>
      </c>
      <c r="E6" t="str">
        <f>"9780203497258"</f>
        <v>9780203497258</v>
      </c>
      <c r="F6" t="s">
        <v>9</v>
      </c>
    </row>
    <row r="7" spans="1:6" x14ac:dyDescent="0.25">
      <c r="A7" t="s">
        <v>62</v>
      </c>
      <c r="B7" t="s">
        <v>61</v>
      </c>
      <c r="C7" t="s">
        <v>48</v>
      </c>
      <c r="D7" s="1">
        <v>42005</v>
      </c>
      <c r="E7" t="str">
        <f>"9781782544616"</f>
        <v>9781782544616</v>
      </c>
      <c r="F7" t="s">
        <v>18</v>
      </c>
    </row>
    <row r="8" spans="1:6" x14ac:dyDescent="0.25">
      <c r="A8" t="s">
        <v>93</v>
      </c>
      <c r="B8" t="s">
        <v>111</v>
      </c>
      <c r="C8" t="s">
        <v>112</v>
      </c>
      <c r="D8" s="1">
        <v>40128</v>
      </c>
      <c r="E8" t="str">
        <f>"9781847692276"</f>
        <v>9781847692276</v>
      </c>
      <c r="F8" t="s">
        <v>9</v>
      </c>
    </row>
    <row r="9" spans="1:6" x14ac:dyDescent="0.25">
      <c r="A9" t="s">
        <v>93</v>
      </c>
      <c r="B9" t="s">
        <v>137</v>
      </c>
      <c r="C9" t="s">
        <v>35</v>
      </c>
      <c r="D9" s="1">
        <v>40213</v>
      </c>
      <c r="E9" t="str">
        <f>"9780470495681"</f>
        <v>9780470495681</v>
      </c>
      <c r="F9" t="s">
        <v>9</v>
      </c>
    </row>
    <row r="10" spans="1:6" x14ac:dyDescent="0.25">
      <c r="A10" t="s">
        <v>93</v>
      </c>
      <c r="B10" t="s">
        <v>91</v>
      </c>
      <c r="C10" t="s">
        <v>92</v>
      </c>
      <c r="D10" s="1">
        <v>38426</v>
      </c>
      <c r="E10" t="str">
        <f>"9781416602255"</f>
        <v>9781416602255</v>
      </c>
      <c r="F10" t="s">
        <v>94</v>
      </c>
    </row>
    <row r="11" spans="1:6" x14ac:dyDescent="0.25">
      <c r="A11" t="s">
        <v>88</v>
      </c>
      <c r="B11" t="s">
        <v>86</v>
      </c>
      <c r="C11" t="s">
        <v>87</v>
      </c>
      <c r="D11" s="1">
        <v>41793</v>
      </c>
      <c r="E11" t="str">
        <f>"9780231537377"</f>
        <v>9780231537377</v>
      </c>
      <c r="F11" t="s">
        <v>9</v>
      </c>
    </row>
    <row r="12" spans="1:6" x14ac:dyDescent="0.25">
      <c r="A12" t="s">
        <v>66</v>
      </c>
      <c r="B12" t="s">
        <v>65</v>
      </c>
      <c r="C12" t="s">
        <v>55</v>
      </c>
      <c r="D12" s="1">
        <v>38847</v>
      </c>
      <c r="E12" t="str">
        <f>"9780822388067"</f>
        <v>9780822388067</v>
      </c>
      <c r="F12" t="s">
        <v>9</v>
      </c>
    </row>
    <row r="13" spans="1:6" x14ac:dyDescent="0.25">
      <c r="A13" t="s">
        <v>12</v>
      </c>
      <c r="B13" t="s">
        <v>120</v>
      </c>
      <c r="C13" t="s">
        <v>35</v>
      </c>
      <c r="D13" s="1">
        <v>39553</v>
      </c>
      <c r="E13" t="str">
        <f>"9780470998403"</f>
        <v>9780470998403</v>
      </c>
      <c r="F13" t="s">
        <v>9</v>
      </c>
    </row>
    <row r="14" spans="1:6" x14ac:dyDescent="0.25">
      <c r="A14" t="s">
        <v>12</v>
      </c>
      <c r="B14" t="s">
        <v>171</v>
      </c>
      <c r="C14" t="s">
        <v>30</v>
      </c>
      <c r="D14" s="1">
        <v>41935</v>
      </c>
      <c r="E14" t="str">
        <f>"9781472534415"</f>
        <v>9781472534415</v>
      </c>
      <c r="F14" t="s">
        <v>9</v>
      </c>
    </row>
    <row r="15" spans="1:6" x14ac:dyDescent="0.25">
      <c r="A15" t="s">
        <v>12</v>
      </c>
      <c r="B15" t="s">
        <v>89</v>
      </c>
      <c r="C15" t="s">
        <v>90</v>
      </c>
      <c r="D15" s="1">
        <v>41750</v>
      </c>
      <c r="E15" t="str">
        <f>"9781551525358"</f>
        <v>9781551525358</v>
      </c>
      <c r="F15" t="s">
        <v>9</v>
      </c>
    </row>
    <row r="16" spans="1:6" x14ac:dyDescent="0.25">
      <c r="A16" t="s">
        <v>12</v>
      </c>
      <c r="B16" t="s">
        <v>174</v>
      </c>
      <c r="C16" t="s">
        <v>35</v>
      </c>
      <c r="D16" s="1">
        <v>40809</v>
      </c>
      <c r="E16" t="str">
        <f>"9781444360615"</f>
        <v>9781444360615</v>
      </c>
      <c r="F16" t="s">
        <v>9</v>
      </c>
    </row>
    <row r="17" spans="1:6" x14ac:dyDescent="0.25">
      <c r="A17" t="s">
        <v>12</v>
      </c>
      <c r="B17" t="s">
        <v>153</v>
      </c>
      <c r="C17" t="s">
        <v>55</v>
      </c>
      <c r="D17" s="1">
        <v>40267</v>
      </c>
      <c r="E17" t="str">
        <f>"9780822391548"</f>
        <v>9780822391548</v>
      </c>
      <c r="F17" t="s">
        <v>9</v>
      </c>
    </row>
    <row r="18" spans="1:6" x14ac:dyDescent="0.25">
      <c r="A18" t="s">
        <v>12</v>
      </c>
      <c r="B18" t="s">
        <v>10</v>
      </c>
      <c r="C18" t="s">
        <v>11</v>
      </c>
      <c r="D18" s="1">
        <v>41426</v>
      </c>
      <c r="E18" t="str">
        <f>"9781780231549"</f>
        <v>9781780231549</v>
      </c>
      <c r="F18" t="s">
        <v>9</v>
      </c>
    </row>
    <row r="19" spans="1:6" x14ac:dyDescent="0.25">
      <c r="A19" t="s">
        <v>12</v>
      </c>
      <c r="B19" t="s">
        <v>13</v>
      </c>
      <c r="C19" t="s">
        <v>14</v>
      </c>
      <c r="D19" s="1">
        <v>41426</v>
      </c>
      <c r="E19" t="str">
        <f>"9781783200429"</f>
        <v>9781783200429</v>
      </c>
      <c r="F19" t="s">
        <v>9</v>
      </c>
    </row>
    <row r="20" spans="1:6" x14ac:dyDescent="0.25">
      <c r="A20" t="s">
        <v>12</v>
      </c>
      <c r="B20" t="s">
        <v>46</v>
      </c>
      <c r="C20" t="s">
        <v>38</v>
      </c>
      <c r="D20" s="1">
        <v>41911</v>
      </c>
      <c r="E20" t="str">
        <f>"9781469618234"</f>
        <v>9781469618234</v>
      </c>
      <c r="F20" t="s">
        <v>9</v>
      </c>
    </row>
    <row r="21" spans="1:6" x14ac:dyDescent="0.25">
      <c r="A21" t="s">
        <v>145</v>
      </c>
      <c r="B21" t="s">
        <v>143</v>
      </c>
      <c r="C21" t="s">
        <v>144</v>
      </c>
      <c r="D21" s="1">
        <v>41240</v>
      </c>
      <c r="E21" t="str">
        <f>"9780520951495"</f>
        <v>9780520951495</v>
      </c>
      <c r="F21" t="s">
        <v>9</v>
      </c>
    </row>
    <row r="22" spans="1:6" x14ac:dyDescent="0.25">
      <c r="A22" t="s">
        <v>173</v>
      </c>
      <c r="B22" t="s">
        <v>172</v>
      </c>
      <c r="C22" t="s">
        <v>70</v>
      </c>
      <c r="D22" s="1">
        <v>41901</v>
      </c>
      <c r="E22" t="str">
        <f>"9781479830077"</f>
        <v>9781479830077</v>
      </c>
      <c r="F22" t="s">
        <v>9</v>
      </c>
    </row>
    <row r="23" spans="1:6" x14ac:dyDescent="0.25">
      <c r="A23" t="s">
        <v>166</v>
      </c>
      <c r="B23" t="s">
        <v>164</v>
      </c>
      <c r="C23" t="s">
        <v>165</v>
      </c>
      <c r="D23" s="1">
        <v>41606</v>
      </c>
      <c r="E23" t="str">
        <f>"9781409469643"</f>
        <v>9781409469643</v>
      </c>
      <c r="F23" t="s">
        <v>9</v>
      </c>
    </row>
    <row r="24" spans="1:6" x14ac:dyDescent="0.25">
      <c r="A24" t="s">
        <v>77</v>
      </c>
      <c r="B24" t="s">
        <v>76</v>
      </c>
      <c r="C24" t="s">
        <v>7</v>
      </c>
      <c r="D24" s="1">
        <v>40066</v>
      </c>
      <c r="E24" t="str">
        <f>"9780203888872"</f>
        <v>9780203888872</v>
      </c>
      <c r="F24" t="s">
        <v>9</v>
      </c>
    </row>
    <row r="25" spans="1:6" x14ac:dyDescent="0.25">
      <c r="A25" t="s">
        <v>97</v>
      </c>
      <c r="B25" t="s">
        <v>96</v>
      </c>
      <c r="C25" t="s">
        <v>7</v>
      </c>
      <c r="D25" s="1">
        <v>41051</v>
      </c>
      <c r="E25" t="str">
        <f>"9781136993831"</f>
        <v>9781136993831</v>
      </c>
      <c r="F25" t="s">
        <v>18</v>
      </c>
    </row>
    <row r="26" spans="1:6" x14ac:dyDescent="0.25">
      <c r="A26" t="s">
        <v>162</v>
      </c>
      <c r="B26" t="s">
        <v>160</v>
      </c>
      <c r="C26" t="s">
        <v>161</v>
      </c>
      <c r="D26" s="1">
        <v>28887</v>
      </c>
      <c r="E26" t="str">
        <f>"9780816693269"</f>
        <v>9780816693269</v>
      </c>
      <c r="F26" t="s">
        <v>9</v>
      </c>
    </row>
    <row r="27" spans="1:6" x14ac:dyDescent="0.25">
      <c r="A27" t="s">
        <v>156</v>
      </c>
      <c r="B27" t="s">
        <v>180</v>
      </c>
      <c r="C27" t="s">
        <v>181</v>
      </c>
      <c r="D27" s="1">
        <v>40385</v>
      </c>
      <c r="E27" t="str">
        <f>"9780813549934"</f>
        <v>9780813549934</v>
      </c>
      <c r="F27" t="s">
        <v>9</v>
      </c>
    </row>
    <row r="28" spans="1:6" x14ac:dyDescent="0.25">
      <c r="A28" t="s">
        <v>156</v>
      </c>
      <c r="B28" t="s">
        <v>155</v>
      </c>
      <c r="C28" t="s">
        <v>35</v>
      </c>
      <c r="D28" s="1">
        <v>39867</v>
      </c>
      <c r="E28" t="str">
        <f>"9781444305029"</f>
        <v>9781444305029</v>
      </c>
      <c r="F28" t="s">
        <v>9</v>
      </c>
    </row>
    <row r="29" spans="1:6" x14ac:dyDescent="0.25">
      <c r="A29" t="s">
        <v>26</v>
      </c>
      <c r="B29" t="s">
        <v>24</v>
      </c>
      <c r="C29" t="s">
        <v>25</v>
      </c>
      <c r="D29" s="1">
        <v>38203</v>
      </c>
      <c r="E29" t="str">
        <f>"9780199758692"</f>
        <v>9780199758692</v>
      </c>
      <c r="F29" t="s">
        <v>9</v>
      </c>
    </row>
    <row r="30" spans="1:6" x14ac:dyDescent="0.25">
      <c r="A30" t="s">
        <v>26</v>
      </c>
      <c r="B30" t="s">
        <v>72</v>
      </c>
      <c r="C30" t="s">
        <v>55</v>
      </c>
      <c r="D30" s="1">
        <v>41668</v>
      </c>
      <c r="E30" t="str">
        <f>"9780822376958"</f>
        <v>9780822376958</v>
      </c>
      <c r="F30" t="s">
        <v>9</v>
      </c>
    </row>
    <row r="31" spans="1:6" x14ac:dyDescent="0.25">
      <c r="A31" t="s">
        <v>26</v>
      </c>
      <c r="B31" t="s">
        <v>113</v>
      </c>
      <c r="C31" t="s">
        <v>114</v>
      </c>
      <c r="D31" s="1">
        <v>41593</v>
      </c>
      <c r="E31" t="str">
        <f>"9780820346342"</f>
        <v>9780820346342</v>
      </c>
      <c r="F31" t="s">
        <v>9</v>
      </c>
    </row>
    <row r="32" spans="1:6" x14ac:dyDescent="0.25">
      <c r="A32" t="s">
        <v>26</v>
      </c>
      <c r="B32" t="s">
        <v>50</v>
      </c>
      <c r="C32" t="s">
        <v>51</v>
      </c>
      <c r="D32" s="1">
        <v>41266</v>
      </c>
      <c r="E32" t="str">
        <f>"9781400845231"</f>
        <v>9781400845231</v>
      </c>
      <c r="F32" t="s">
        <v>9</v>
      </c>
    </row>
    <row r="33" spans="1:6" x14ac:dyDescent="0.25">
      <c r="A33" t="s">
        <v>26</v>
      </c>
      <c r="B33" t="s">
        <v>184</v>
      </c>
      <c r="C33" t="s">
        <v>185</v>
      </c>
      <c r="D33" s="1">
        <v>41608</v>
      </c>
      <c r="E33" t="str">
        <f>"9781781385692"</f>
        <v>9781781385692</v>
      </c>
      <c r="F33" t="s">
        <v>9</v>
      </c>
    </row>
    <row r="34" spans="1:6" x14ac:dyDescent="0.25">
      <c r="A34" t="s">
        <v>26</v>
      </c>
      <c r="B34" t="s">
        <v>157</v>
      </c>
      <c r="C34" t="s">
        <v>38</v>
      </c>
      <c r="D34" s="1">
        <v>39005</v>
      </c>
      <c r="E34" t="str">
        <f>"9780807876657"</f>
        <v>9780807876657</v>
      </c>
      <c r="F34" t="s">
        <v>9</v>
      </c>
    </row>
    <row r="35" spans="1:6" x14ac:dyDescent="0.25">
      <c r="A35" t="s">
        <v>26</v>
      </c>
      <c r="B35" t="s">
        <v>101</v>
      </c>
      <c r="C35" t="s">
        <v>102</v>
      </c>
      <c r="D35" s="1">
        <v>41928</v>
      </c>
      <c r="E35" t="str">
        <f>"9781782043317"</f>
        <v>9781782043317</v>
      </c>
      <c r="F35" t="s">
        <v>9</v>
      </c>
    </row>
    <row r="36" spans="1:6" x14ac:dyDescent="0.25">
      <c r="A36" t="s">
        <v>26</v>
      </c>
      <c r="B36" t="s">
        <v>37</v>
      </c>
      <c r="C36" t="s">
        <v>38</v>
      </c>
      <c r="D36" s="1">
        <v>41519</v>
      </c>
      <c r="E36" t="str">
        <f>"9781469612508"</f>
        <v>9781469612508</v>
      </c>
      <c r="F36" t="s">
        <v>9</v>
      </c>
    </row>
    <row r="37" spans="1:6" x14ac:dyDescent="0.25">
      <c r="A37" t="s">
        <v>26</v>
      </c>
      <c r="B37" t="s">
        <v>158</v>
      </c>
      <c r="C37" t="s">
        <v>159</v>
      </c>
      <c r="D37" s="1">
        <v>41082</v>
      </c>
      <c r="E37" t="str">
        <f>"9783515099363"</f>
        <v>9783515099363</v>
      </c>
      <c r="F37" t="s">
        <v>9</v>
      </c>
    </row>
    <row r="38" spans="1:6" x14ac:dyDescent="0.25">
      <c r="A38" t="s">
        <v>26</v>
      </c>
      <c r="B38" t="s">
        <v>183</v>
      </c>
      <c r="C38" t="s">
        <v>144</v>
      </c>
      <c r="D38" s="1">
        <v>41465</v>
      </c>
      <c r="E38" t="str">
        <f>"9780520955141"</f>
        <v>9780520955141</v>
      </c>
      <c r="F38" t="s">
        <v>9</v>
      </c>
    </row>
    <row r="39" spans="1:6" x14ac:dyDescent="0.25">
      <c r="A39" t="s">
        <v>26</v>
      </c>
      <c r="B39" t="s">
        <v>100</v>
      </c>
      <c r="C39" t="s">
        <v>7</v>
      </c>
      <c r="D39" s="1">
        <v>41915</v>
      </c>
      <c r="E39" t="str">
        <f>"9781317963226"</f>
        <v>9781317963226</v>
      </c>
      <c r="F39" t="s">
        <v>9</v>
      </c>
    </row>
    <row r="40" spans="1:6" x14ac:dyDescent="0.25">
      <c r="A40" t="s">
        <v>45</v>
      </c>
      <c r="B40" t="s">
        <v>43</v>
      </c>
      <c r="C40" t="s">
        <v>44</v>
      </c>
      <c r="D40" s="1">
        <v>40268</v>
      </c>
      <c r="E40" t="str">
        <f>"9780857714947"</f>
        <v>9780857714947</v>
      </c>
      <c r="F40" t="s">
        <v>9</v>
      </c>
    </row>
    <row r="41" spans="1:6" x14ac:dyDescent="0.25">
      <c r="A41" t="s">
        <v>150</v>
      </c>
      <c r="B41" t="s">
        <v>149</v>
      </c>
      <c r="C41" t="s">
        <v>32</v>
      </c>
      <c r="D41" s="1">
        <v>41891</v>
      </c>
      <c r="E41" t="str">
        <f>"9780465044702"</f>
        <v>9780465044702</v>
      </c>
      <c r="F41" t="s">
        <v>9</v>
      </c>
    </row>
    <row r="42" spans="1:6" x14ac:dyDescent="0.25">
      <c r="A42" t="s">
        <v>8</v>
      </c>
      <c r="B42" t="s">
        <v>29</v>
      </c>
      <c r="C42" t="s">
        <v>30</v>
      </c>
      <c r="D42" s="1">
        <v>40976</v>
      </c>
      <c r="E42" t="str">
        <f>"9781441154965"</f>
        <v>9781441154965</v>
      </c>
      <c r="F42" t="s">
        <v>9</v>
      </c>
    </row>
    <row r="43" spans="1:6" x14ac:dyDescent="0.25">
      <c r="A43" t="s">
        <v>8</v>
      </c>
      <c r="B43" t="s">
        <v>6</v>
      </c>
      <c r="C43" t="s">
        <v>7</v>
      </c>
      <c r="D43" s="1">
        <v>41578</v>
      </c>
      <c r="E43" t="str">
        <f>"9781317861980"</f>
        <v>9781317861980</v>
      </c>
      <c r="F43" t="s">
        <v>9</v>
      </c>
    </row>
    <row r="44" spans="1:6" x14ac:dyDescent="0.25">
      <c r="A44" t="s">
        <v>8</v>
      </c>
      <c r="B44" t="s">
        <v>151</v>
      </c>
      <c r="C44" t="s">
        <v>152</v>
      </c>
      <c r="D44" s="1">
        <v>40834</v>
      </c>
      <c r="E44" t="str">
        <f>"9789027285003"</f>
        <v>9789027285003</v>
      </c>
      <c r="F44" t="s">
        <v>9</v>
      </c>
    </row>
    <row r="45" spans="1:6" x14ac:dyDescent="0.25">
      <c r="A45" t="s">
        <v>105</v>
      </c>
      <c r="B45" t="s">
        <v>103</v>
      </c>
      <c r="C45" t="s">
        <v>104</v>
      </c>
      <c r="D45" s="1">
        <v>38981</v>
      </c>
      <c r="E45" t="str">
        <f>"9780821364697"</f>
        <v>9780821364697</v>
      </c>
      <c r="F45" t="s">
        <v>9</v>
      </c>
    </row>
    <row r="46" spans="1:6" x14ac:dyDescent="0.25">
      <c r="A46" t="s">
        <v>119</v>
      </c>
      <c r="B46" t="s">
        <v>124</v>
      </c>
      <c r="C46" t="s">
        <v>51</v>
      </c>
      <c r="D46" s="1">
        <v>41112</v>
      </c>
      <c r="E46" t="str">
        <f>"9781400842155"</f>
        <v>9781400842155</v>
      </c>
      <c r="F46" t="s">
        <v>18</v>
      </c>
    </row>
    <row r="47" spans="1:6" x14ac:dyDescent="0.25">
      <c r="A47" t="s">
        <v>119</v>
      </c>
      <c r="B47" t="s">
        <v>117</v>
      </c>
      <c r="C47" t="s">
        <v>118</v>
      </c>
      <c r="D47" s="1">
        <v>40071</v>
      </c>
      <c r="E47" t="str">
        <f>"9780230100558"</f>
        <v>9780230100558</v>
      </c>
      <c r="F47" t="s">
        <v>9</v>
      </c>
    </row>
    <row r="48" spans="1:6" x14ac:dyDescent="0.25">
      <c r="A48" t="s">
        <v>107</v>
      </c>
      <c r="B48" t="s">
        <v>106</v>
      </c>
      <c r="C48" t="s">
        <v>7</v>
      </c>
      <c r="D48" s="1">
        <v>41950</v>
      </c>
      <c r="E48" t="str">
        <f>"9781482205480"</f>
        <v>9781482205480</v>
      </c>
      <c r="F48" t="s">
        <v>9</v>
      </c>
    </row>
    <row r="49" spans="1:6" x14ac:dyDescent="0.25">
      <c r="A49" t="s">
        <v>147</v>
      </c>
      <c r="B49" t="s">
        <v>146</v>
      </c>
      <c r="C49" t="s">
        <v>48</v>
      </c>
      <c r="D49" s="1">
        <v>40725</v>
      </c>
      <c r="E49" t="str">
        <f>"9780857930149"</f>
        <v>9780857930149</v>
      </c>
      <c r="F49" t="s">
        <v>18</v>
      </c>
    </row>
    <row r="50" spans="1:6" x14ac:dyDescent="0.25">
      <c r="A50" t="s">
        <v>23</v>
      </c>
      <c r="B50" t="s">
        <v>22</v>
      </c>
      <c r="C50" t="s">
        <v>7</v>
      </c>
      <c r="D50" s="1">
        <v>40434</v>
      </c>
      <c r="E50" t="str">
        <f>"9780203848647"</f>
        <v>9780203848647</v>
      </c>
      <c r="F50" t="s">
        <v>9</v>
      </c>
    </row>
    <row r="51" spans="1:6" x14ac:dyDescent="0.25">
      <c r="A51" t="s">
        <v>179</v>
      </c>
      <c r="B51" t="s">
        <v>178</v>
      </c>
      <c r="C51" t="s">
        <v>7</v>
      </c>
      <c r="D51" s="1">
        <v>37278</v>
      </c>
      <c r="E51" t="str">
        <f>"9780203048696"</f>
        <v>9780203048696</v>
      </c>
      <c r="F51" t="s">
        <v>9</v>
      </c>
    </row>
    <row r="52" spans="1:6" x14ac:dyDescent="0.25">
      <c r="A52" t="s">
        <v>57</v>
      </c>
      <c r="B52" t="s">
        <v>56</v>
      </c>
      <c r="C52" t="s">
        <v>55</v>
      </c>
      <c r="D52" s="1">
        <v>40491</v>
      </c>
      <c r="E52" t="str">
        <f>"9780822393221"</f>
        <v>9780822393221</v>
      </c>
      <c r="F52" t="s">
        <v>9</v>
      </c>
    </row>
    <row r="53" spans="1:6" x14ac:dyDescent="0.25">
      <c r="A53" t="s">
        <v>57</v>
      </c>
      <c r="B53" t="s">
        <v>80</v>
      </c>
      <c r="C53" t="s">
        <v>81</v>
      </c>
      <c r="D53" s="1">
        <v>41927</v>
      </c>
      <c r="E53" t="str">
        <f>"9781782384342"</f>
        <v>9781782384342</v>
      </c>
      <c r="F53" t="s">
        <v>18</v>
      </c>
    </row>
    <row r="54" spans="1:6" x14ac:dyDescent="0.25">
      <c r="A54" t="s">
        <v>33</v>
      </c>
      <c r="B54" t="s">
        <v>154</v>
      </c>
      <c r="C54" t="s">
        <v>51</v>
      </c>
      <c r="D54" s="1">
        <v>40462</v>
      </c>
      <c r="E54" t="str">
        <f>"9781400836079"</f>
        <v>9781400836079</v>
      </c>
      <c r="F54" t="s">
        <v>18</v>
      </c>
    </row>
    <row r="55" spans="1:6" x14ac:dyDescent="0.25">
      <c r="A55" t="s">
        <v>33</v>
      </c>
      <c r="B55" t="s">
        <v>54</v>
      </c>
      <c r="C55" t="s">
        <v>55</v>
      </c>
      <c r="D55" s="1">
        <v>40037</v>
      </c>
      <c r="E55" t="str">
        <f>"9780822390923"</f>
        <v>9780822390923</v>
      </c>
      <c r="F55" t="s">
        <v>9</v>
      </c>
    </row>
    <row r="56" spans="1:6" x14ac:dyDescent="0.25">
      <c r="A56" t="s">
        <v>33</v>
      </c>
      <c r="B56" t="s">
        <v>59</v>
      </c>
      <c r="C56" t="s">
        <v>7</v>
      </c>
      <c r="D56" s="1">
        <v>41915</v>
      </c>
      <c r="E56" t="str">
        <f>"9781317587224"</f>
        <v>9781317587224</v>
      </c>
      <c r="F56" t="s">
        <v>9</v>
      </c>
    </row>
    <row r="57" spans="1:6" x14ac:dyDescent="0.25">
      <c r="A57" t="s">
        <v>33</v>
      </c>
      <c r="B57" t="s">
        <v>42</v>
      </c>
      <c r="C57" t="s">
        <v>7</v>
      </c>
      <c r="D57" s="1">
        <v>41072</v>
      </c>
      <c r="E57" t="str">
        <f>"9780203126974"</f>
        <v>9780203126974</v>
      </c>
      <c r="F57" t="s">
        <v>9</v>
      </c>
    </row>
    <row r="58" spans="1:6" x14ac:dyDescent="0.25">
      <c r="A58" t="s">
        <v>33</v>
      </c>
      <c r="B58" t="s">
        <v>31</v>
      </c>
      <c r="C58" t="s">
        <v>32</v>
      </c>
      <c r="D58" s="1">
        <v>41905</v>
      </c>
      <c r="E58" t="str">
        <f>"9780465080663"</f>
        <v>9780465080663</v>
      </c>
      <c r="F58" t="s">
        <v>9</v>
      </c>
    </row>
    <row r="59" spans="1:6" x14ac:dyDescent="0.25">
      <c r="A59" t="s">
        <v>41</v>
      </c>
      <c r="B59" t="s">
        <v>39</v>
      </c>
      <c r="C59" t="s">
        <v>40</v>
      </c>
      <c r="D59" s="1">
        <v>41950</v>
      </c>
      <c r="E59" t="str">
        <f>"9789004282483"</f>
        <v>9789004282483</v>
      </c>
      <c r="F59" t="s">
        <v>9</v>
      </c>
    </row>
    <row r="60" spans="1:6" x14ac:dyDescent="0.25">
      <c r="A60" t="s">
        <v>53</v>
      </c>
      <c r="B60" t="s">
        <v>52</v>
      </c>
      <c r="C60" t="s">
        <v>35</v>
      </c>
      <c r="D60" s="1">
        <v>41390</v>
      </c>
      <c r="E60" t="str">
        <f>"9780745676012"</f>
        <v>9780745676012</v>
      </c>
      <c r="F60" t="s">
        <v>9</v>
      </c>
    </row>
    <row r="61" spans="1:6" x14ac:dyDescent="0.25">
      <c r="A61" t="s">
        <v>123</v>
      </c>
      <c r="B61" t="s">
        <v>121</v>
      </c>
      <c r="C61" t="s">
        <v>122</v>
      </c>
      <c r="D61" s="1">
        <v>41018</v>
      </c>
      <c r="E61" t="str">
        <f>"9783593416977"</f>
        <v>9783593416977</v>
      </c>
      <c r="F61" t="s">
        <v>9</v>
      </c>
    </row>
    <row r="62" spans="1:6" x14ac:dyDescent="0.25">
      <c r="A62" t="s">
        <v>75</v>
      </c>
      <c r="B62" t="s">
        <v>73</v>
      </c>
      <c r="C62" t="s">
        <v>74</v>
      </c>
      <c r="D62" s="1">
        <v>39873</v>
      </c>
      <c r="E62" t="str">
        <f>"9780335238033"</f>
        <v>9780335238033</v>
      </c>
      <c r="F62" t="s">
        <v>9</v>
      </c>
    </row>
    <row r="63" spans="1:6" x14ac:dyDescent="0.25">
      <c r="A63" t="s">
        <v>64</v>
      </c>
      <c r="B63" t="s">
        <v>63</v>
      </c>
      <c r="C63" t="s">
        <v>7</v>
      </c>
      <c r="D63" s="1">
        <v>38541</v>
      </c>
      <c r="E63" t="str">
        <f>"9780203995037"</f>
        <v>9780203995037</v>
      </c>
      <c r="F63" t="s">
        <v>9</v>
      </c>
    </row>
    <row r="64" spans="1:6" x14ac:dyDescent="0.25">
      <c r="A64" t="s">
        <v>176</v>
      </c>
      <c r="B64" t="s">
        <v>175</v>
      </c>
      <c r="C64" t="s">
        <v>7</v>
      </c>
      <c r="D64" s="1">
        <v>41249</v>
      </c>
      <c r="E64" t="str">
        <f>"9781135412562"</f>
        <v>9781135412562</v>
      </c>
      <c r="F64" t="s">
        <v>9</v>
      </c>
    </row>
    <row r="65" spans="1:6" x14ac:dyDescent="0.25">
      <c r="A65" t="s">
        <v>127</v>
      </c>
      <c r="B65" t="s">
        <v>182</v>
      </c>
      <c r="C65" t="s">
        <v>7</v>
      </c>
      <c r="D65" s="1">
        <v>41334</v>
      </c>
      <c r="E65" t="str">
        <f>"9780203805213"</f>
        <v>9780203805213</v>
      </c>
      <c r="F65" t="s">
        <v>18</v>
      </c>
    </row>
    <row r="66" spans="1:6" x14ac:dyDescent="0.25">
      <c r="A66" t="s">
        <v>127</v>
      </c>
      <c r="B66" t="s">
        <v>126</v>
      </c>
      <c r="C66" t="s">
        <v>30</v>
      </c>
      <c r="D66" s="1">
        <v>41641</v>
      </c>
      <c r="E66" t="str">
        <f>"9780567017604"</f>
        <v>9780567017604</v>
      </c>
      <c r="F66" t="s">
        <v>9</v>
      </c>
    </row>
    <row r="67" spans="1:6" x14ac:dyDescent="0.25">
      <c r="A67" t="s">
        <v>136</v>
      </c>
      <c r="B67" t="s">
        <v>135</v>
      </c>
      <c r="C67" t="s">
        <v>7</v>
      </c>
      <c r="D67" s="1">
        <v>41459</v>
      </c>
      <c r="E67" t="str">
        <f>"9781135973988"</f>
        <v>9781135973988</v>
      </c>
      <c r="F67" t="s">
        <v>9</v>
      </c>
    </row>
    <row r="68" spans="1:6" x14ac:dyDescent="0.25">
      <c r="A68" t="s">
        <v>21</v>
      </c>
      <c r="B68" t="s">
        <v>58</v>
      </c>
      <c r="C68" t="s">
        <v>7</v>
      </c>
      <c r="D68" s="1">
        <v>41597</v>
      </c>
      <c r="E68" t="str">
        <f>"9781134406869"</f>
        <v>9781134406869</v>
      </c>
      <c r="F68" t="s">
        <v>9</v>
      </c>
    </row>
    <row r="69" spans="1:6" x14ac:dyDescent="0.25">
      <c r="A69" t="s">
        <v>21</v>
      </c>
      <c r="B69" t="s">
        <v>19</v>
      </c>
      <c r="C69" t="s">
        <v>20</v>
      </c>
      <c r="D69" s="1">
        <v>40689</v>
      </c>
      <c r="E69" t="str">
        <f>"9781847650672"</f>
        <v>9781847650672</v>
      </c>
      <c r="F69" t="s">
        <v>9</v>
      </c>
    </row>
    <row r="70" spans="1:6" x14ac:dyDescent="0.25">
      <c r="A70" t="s">
        <v>28</v>
      </c>
      <c r="B70" t="s">
        <v>27</v>
      </c>
      <c r="C70" t="s">
        <v>7</v>
      </c>
      <c r="D70" s="1">
        <v>41978</v>
      </c>
      <c r="E70" t="str">
        <f>"9781466593787"</f>
        <v>9781466593787</v>
      </c>
      <c r="F70" t="s">
        <v>9</v>
      </c>
    </row>
    <row r="71" spans="1:6" x14ac:dyDescent="0.25">
      <c r="A71" t="s">
        <v>36</v>
      </c>
      <c r="B71" t="s">
        <v>34</v>
      </c>
      <c r="C71" t="s">
        <v>35</v>
      </c>
      <c r="D71" s="1">
        <v>41884</v>
      </c>
      <c r="E71" t="str">
        <f>"9781118312704"</f>
        <v>9781118312704</v>
      </c>
      <c r="F71" t="s">
        <v>9</v>
      </c>
    </row>
    <row r="72" spans="1:6" x14ac:dyDescent="0.25">
      <c r="A72" t="s">
        <v>130</v>
      </c>
      <c r="B72" t="s">
        <v>128</v>
      </c>
      <c r="C72" t="s">
        <v>129</v>
      </c>
      <c r="D72" s="1">
        <v>41256</v>
      </c>
      <c r="E72" t="str">
        <f>"9781903544570"</f>
        <v>9781903544570</v>
      </c>
      <c r="F72" t="s">
        <v>9</v>
      </c>
    </row>
    <row r="73" spans="1:6" x14ac:dyDescent="0.25">
      <c r="A73" t="s">
        <v>17</v>
      </c>
      <c r="B73" t="s">
        <v>84</v>
      </c>
      <c r="C73" t="s">
        <v>7</v>
      </c>
      <c r="D73" s="1">
        <v>40660</v>
      </c>
      <c r="E73" t="str">
        <f>"9780203831243"</f>
        <v>9780203831243</v>
      </c>
      <c r="F73" t="s">
        <v>18</v>
      </c>
    </row>
    <row r="74" spans="1:6" x14ac:dyDescent="0.25">
      <c r="A74" t="s">
        <v>17</v>
      </c>
      <c r="B74" t="s">
        <v>69</v>
      </c>
      <c r="C74" t="s">
        <v>70</v>
      </c>
      <c r="D74" s="1">
        <v>38961</v>
      </c>
      <c r="E74" t="str">
        <f>"9780814708903"</f>
        <v>9780814708903</v>
      </c>
      <c r="F74" t="s">
        <v>9</v>
      </c>
    </row>
    <row r="75" spans="1:6" x14ac:dyDescent="0.25">
      <c r="A75" t="s">
        <v>17</v>
      </c>
      <c r="B75" t="s">
        <v>186</v>
      </c>
      <c r="C75" t="s">
        <v>7</v>
      </c>
      <c r="D75" s="1">
        <v>40980</v>
      </c>
      <c r="E75" t="str">
        <f>"9781135194765"</f>
        <v>9781135194765</v>
      </c>
      <c r="F75" t="s">
        <v>18</v>
      </c>
    </row>
    <row r="76" spans="1:6" x14ac:dyDescent="0.25">
      <c r="A76" t="s">
        <v>17</v>
      </c>
      <c r="B76" t="s">
        <v>110</v>
      </c>
      <c r="C76" t="s">
        <v>30</v>
      </c>
      <c r="D76" s="1">
        <v>41809</v>
      </c>
      <c r="E76" t="str">
        <f>"9780857858221"</f>
        <v>9780857858221</v>
      </c>
      <c r="F76" t="s">
        <v>9</v>
      </c>
    </row>
    <row r="77" spans="1:6" x14ac:dyDescent="0.25">
      <c r="A77" t="s">
        <v>17</v>
      </c>
      <c r="B77" t="s">
        <v>71</v>
      </c>
      <c r="C77" t="s">
        <v>44</v>
      </c>
      <c r="D77" s="1">
        <v>38750</v>
      </c>
      <c r="E77" t="str">
        <f>"9780857712950"</f>
        <v>9780857712950</v>
      </c>
      <c r="F77" t="s">
        <v>9</v>
      </c>
    </row>
    <row r="78" spans="1:6" x14ac:dyDescent="0.25">
      <c r="A78" t="s">
        <v>17</v>
      </c>
      <c r="B78" t="s">
        <v>163</v>
      </c>
      <c r="C78" t="s">
        <v>7</v>
      </c>
      <c r="D78" s="1">
        <v>41184</v>
      </c>
      <c r="E78" t="str">
        <f>"9781136680137"</f>
        <v>9781136680137</v>
      </c>
      <c r="F78" t="s">
        <v>9</v>
      </c>
    </row>
    <row r="79" spans="1:6" x14ac:dyDescent="0.25">
      <c r="A79" t="s">
        <v>17</v>
      </c>
      <c r="B79" t="s">
        <v>95</v>
      </c>
      <c r="C79" t="s">
        <v>7</v>
      </c>
      <c r="D79" s="1">
        <v>40980</v>
      </c>
      <c r="E79" t="str">
        <f>"9780203698327"</f>
        <v>9780203698327</v>
      </c>
      <c r="F79" t="s">
        <v>18</v>
      </c>
    </row>
    <row r="80" spans="1:6" x14ac:dyDescent="0.25">
      <c r="A80" t="s">
        <v>17</v>
      </c>
      <c r="B80" t="s">
        <v>133</v>
      </c>
      <c r="C80" t="s">
        <v>134</v>
      </c>
      <c r="D80" s="1">
        <v>41918</v>
      </c>
      <c r="E80" t="str">
        <f>"9781137358134"</f>
        <v>9781137358134</v>
      </c>
      <c r="F80" t="s">
        <v>9</v>
      </c>
    </row>
    <row r="81" spans="1:6" x14ac:dyDescent="0.25">
      <c r="A81" t="s">
        <v>17</v>
      </c>
      <c r="B81" t="s">
        <v>169</v>
      </c>
      <c r="C81" t="s">
        <v>170</v>
      </c>
      <c r="D81" s="1">
        <v>41863</v>
      </c>
      <c r="E81" t="str">
        <f>"9781473907348"</f>
        <v>9781473907348</v>
      </c>
      <c r="F81" t="s">
        <v>9</v>
      </c>
    </row>
    <row r="82" spans="1:6" x14ac:dyDescent="0.25">
      <c r="A82" t="s">
        <v>17</v>
      </c>
      <c r="B82" t="s">
        <v>15</v>
      </c>
      <c r="C82" t="s">
        <v>16</v>
      </c>
      <c r="D82" s="1">
        <v>39030</v>
      </c>
      <c r="E82" t="str">
        <f>"9780511333941"</f>
        <v>9780511333941</v>
      </c>
      <c r="F82" t="s">
        <v>18</v>
      </c>
    </row>
    <row r="83" spans="1:6" x14ac:dyDescent="0.25">
      <c r="A83" t="s">
        <v>17</v>
      </c>
      <c r="B83" t="s">
        <v>85</v>
      </c>
      <c r="C83" t="s">
        <v>81</v>
      </c>
      <c r="D83" s="1">
        <v>41470</v>
      </c>
      <c r="E83" t="str">
        <f>"9781782380375"</f>
        <v>9781782380375</v>
      </c>
      <c r="F83" t="s">
        <v>18</v>
      </c>
    </row>
    <row r="84" spans="1:6" x14ac:dyDescent="0.25">
      <c r="A84" t="s">
        <v>17</v>
      </c>
      <c r="B84" t="s">
        <v>68</v>
      </c>
      <c r="C84" t="s">
        <v>7</v>
      </c>
      <c r="D84" s="1">
        <v>39688</v>
      </c>
      <c r="E84" t="str">
        <f>"9780203938942"</f>
        <v>9780203938942</v>
      </c>
      <c r="F84" t="s">
        <v>9</v>
      </c>
    </row>
    <row r="85" spans="1:6" x14ac:dyDescent="0.25">
      <c r="A85" t="s">
        <v>17</v>
      </c>
      <c r="B85" t="s">
        <v>125</v>
      </c>
      <c r="C85" t="s">
        <v>7</v>
      </c>
      <c r="D85" s="1">
        <v>40980</v>
      </c>
      <c r="E85" t="str">
        <f>"9780203803288"</f>
        <v>9780203803288</v>
      </c>
      <c r="F85" t="s">
        <v>18</v>
      </c>
    </row>
    <row r="86" spans="1:6" x14ac:dyDescent="0.25">
      <c r="A86" t="s">
        <v>17</v>
      </c>
      <c r="B86" t="s">
        <v>148</v>
      </c>
      <c r="C86" t="s">
        <v>144</v>
      </c>
      <c r="D86" s="1">
        <v>38369</v>
      </c>
      <c r="E86" t="str">
        <f>"9780520938489"</f>
        <v>9780520938489</v>
      </c>
      <c r="F86" t="s">
        <v>9</v>
      </c>
    </row>
    <row r="87" spans="1:6" x14ac:dyDescent="0.25">
      <c r="A87" t="s">
        <v>17</v>
      </c>
      <c r="B87" t="s">
        <v>78</v>
      </c>
      <c r="C87" t="s">
        <v>79</v>
      </c>
      <c r="D87" s="1">
        <v>40909</v>
      </c>
      <c r="E87" t="str">
        <f>"9789460916366"</f>
        <v>9789460916366</v>
      </c>
      <c r="F87" t="s">
        <v>9</v>
      </c>
    </row>
    <row r="88" spans="1:6" x14ac:dyDescent="0.25">
      <c r="A88" t="s">
        <v>116</v>
      </c>
      <c r="B88" t="s">
        <v>115</v>
      </c>
      <c r="C88" t="s">
        <v>30</v>
      </c>
      <c r="D88" s="1">
        <v>41935</v>
      </c>
      <c r="E88" t="str">
        <f>"9781780938417"</f>
        <v>9781780938417</v>
      </c>
      <c r="F88" t="s">
        <v>9</v>
      </c>
    </row>
    <row r="89" spans="1:6" x14ac:dyDescent="0.25">
      <c r="A89" t="s">
        <v>116</v>
      </c>
      <c r="B89" t="s">
        <v>177</v>
      </c>
      <c r="C89" t="s">
        <v>7</v>
      </c>
      <c r="D89" s="1">
        <v>37260</v>
      </c>
      <c r="E89" t="str">
        <f>"9780203184653"</f>
        <v>9780203184653</v>
      </c>
      <c r="F89" t="s">
        <v>9</v>
      </c>
    </row>
    <row r="90" spans="1:6" x14ac:dyDescent="0.25">
      <c r="A90" t="s">
        <v>99</v>
      </c>
      <c r="B90" t="s">
        <v>98</v>
      </c>
      <c r="C90" t="s">
        <v>7</v>
      </c>
      <c r="D90" s="1">
        <v>40603</v>
      </c>
      <c r="E90" t="str">
        <f>"9780203828557"</f>
        <v>9780203828557</v>
      </c>
      <c r="F90" t="s">
        <v>18</v>
      </c>
    </row>
    <row r="91" spans="1:6" x14ac:dyDescent="0.25">
      <c r="A91" t="s">
        <v>83</v>
      </c>
      <c r="B91" t="s">
        <v>82</v>
      </c>
      <c r="C91" t="s">
        <v>35</v>
      </c>
      <c r="D91" s="1">
        <v>41834</v>
      </c>
      <c r="E91" t="str">
        <f>"9781118917039"</f>
        <v>9781118917039</v>
      </c>
      <c r="F91" t="s">
        <v>9</v>
      </c>
    </row>
    <row r="92" spans="1:6" x14ac:dyDescent="0.25">
      <c r="A92" t="s">
        <v>140</v>
      </c>
      <c r="B92" t="s">
        <v>138</v>
      </c>
      <c r="C92" t="s">
        <v>139</v>
      </c>
      <c r="D92" s="1">
        <v>41393</v>
      </c>
      <c r="E92" t="str">
        <f>"9781627931298"</f>
        <v>9781627931298</v>
      </c>
      <c r="F92" t="s">
        <v>94</v>
      </c>
    </row>
    <row r="93" spans="1:6" x14ac:dyDescent="0.25">
      <c r="A93" t="s">
        <v>168</v>
      </c>
      <c r="B93" t="s">
        <v>167</v>
      </c>
      <c r="C93" t="s">
        <v>7</v>
      </c>
      <c r="D93" s="1">
        <v>40528</v>
      </c>
      <c r="E93" t="str">
        <f>"9780203885581"</f>
        <v>9780203885581</v>
      </c>
      <c r="F93" t="s">
        <v>9</v>
      </c>
    </row>
    <row r="94" spans="1:6" x14ac:dyDescent="0.25">
      <c r="A94" t="s">
        <v>109</v>
      </c>
      <c r="B94" t="s">
        <v>108</v>
      </c>
      <c r="C94" t="s">
        <v>7</v>
      </c>
      <c r="D94" s="1">
        <v>41479</v>
      </c>
      <c r="E94" t="str">
        <f>"9781136660801"</f>
        <v>9781136660801</v>
      </c>
      <c r="F94" t="s">
        <v>9</v>
      </c>
    </row>
    <row r="95" spans="1:6" x14ac:dyDescent="0.25">
      <c r="B95" t="s">
        <v>141</v>
      </c>
      <c r="C95" t="s">
        <v>7</v>
      </c>
      <c r="D95" s="1">
        <v>41768</v>
      </c>
      <c r="E95" t="str">
        <f>"9781317746966"</f>
        <v>9781317746966</v>
      </c>
      <c r="F95" t="s">
        <v>9</v>
      </c>
    </row>
  </sheetData>
  <sortState ref="A2:F95">
    <sortCondition ref="A2:A95"/>
    <sortCondition ref="B2:B95"/>
    <sortCondition ref="C2:C95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EBL ebook purchases Nov-Dec 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AITKEN Karen</dc:creator>
  <cp:lastModifiedBy>AITKEN Karen</cp:lastModifiedBy>
  <dcterms:created xsi:type="dcterms:W3CDTF">2014-12-19T13:34:41Z</dcterms:created>
  <dcterms:modified xsi:type="dcterms:W3CDTF">2014-12-19T13:40:53Z</dcterms:modified>
</cp:coreProperties>
</file>