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75"/>
  </bookViews>
  <sheets>
    <sheet name="EBL ebook purchases Dec14 -Jan1" sheetId="1" r:id="rId1"/>
  </sheets>
  <calcPr calcId="0"/>
</workbook>
</file>

<file path=xl/calcChain.xml><?xml version="1.0" encoding="utf-8"?>
<calcChain xmlns="http://schemas.openxmlformats.org/spreadsheetml/2006/main">
  <c r="E8" i="1" l="1"/>
  <c r="E74" i="1"/>
  <c r="E3" i="1"/>
  <c r="E38" i="1"/>
  <c r="E44" i="1"/>
  <c r="E41" i="1"/>
  <c r="E72" i="1"/>
  <c r="E83" i="1"/>
  <c r="E58" i="1"/>
  <c r="E61" i="1"/>
  <c r="E66" i="1"/>
  <c r="E32" i="1"/>
  <c r="E90" i="1"/>
  <c r="E13" i="1"/>
  <c r="E51" i="1"/>
  <c r="E71" i="1"/>
  <c r="E67" i="1"/>
  <c r="E85" i="1"/>
  <c r="E5" i="1"/>
  <c r="E88" i="1"/>
  <c r="E75" i="1"/>
  <c r="E10" i="1"/>
  <c r="E47" i="1"/>
  <c r="E11" i="1"/>
  <c r="E33" i="1"/>
  <c r="E95" i="1"/>
  <c r="E37" i="1"/>
  <c r="E45" i="1"/>
  <c r="E48" i="1"/>
  <c r="E39" i="1"/>
  <c r="E46" i="1"/>
  <c r="E49" i="1"/>
  <c r="E76" i="1"/>
  <c r="E26" i="1"/>
  <c r="E21" i="1"/>
  <c r="E70" i="1"/>
  <c r="E34" i="1"/>
  <c r="E96" i="1"/>
  <c r="E4" i="1"/>
  <c r="E2" i="1"/>
  <c r="E30" i="1"/>
  <c r="E23" i="1"/>
  <c r="E20" i="1"/>
  <c r="E12" i="1"/>
  <c r="E84" i="1"/>
  <c r="E50" i="1"/>
  <c r="E35" i="1"/>
  <c r="E77" i="1"/>
  <c r="E59" i="1"/>
  <c r="E79" i="1"/>
  <c r="E36" i="1"/>
  <c r="E22" i="1"/>
  <c r="E55" i="1"/>
  <c r="E78" i="1"/>
  <c r="E52" i="1"/>
  <c r="E80" i="1"/>
  <c r="E54" i="1"/>
  <c r="E42" i="1"/>
  <c r="E43" i="1"/>
  <c r="E14" i="1"/>
  <c r="E9" i="1"/>
  <c r="E6" i="1"/>
  <c r="E89" i="1"/>
  <c r="E28" i="1"/>
  <c r="E92" i="1"/>
  <c r="E68" i="1"/>
  <c r="E69" i="1"/>
  <c r="E57" i="1"/>
  <c r="E56" i="1"/>
  <c r="E93" i="1"/>
  <c r="E81" i="1"/>
  <c r="E65" i="1"/>
  <c r="E25" i="1"/>
  <c r="E73" i="1"/>
  <c r="E94" i="1"/>
  <c r="E86" i="1"/>
  <c r="E31" i="1"/>
  <c r="E24" i="1"/>
  <c r="E82" i="1"/>
  <c r="E62" i="1"/>
  <c r="E60" i="1"/>
  <c r="E15" i="1"/>
  <c r="E19" i="1"/>
  <c r="E98" i="1"/>
  <c r="E27" i="1"/>
  <c r="E18" i="1"/>
  <c r="E87" i="1"/>
  <c r="E64" i="1"/>
  <c r="E97" i="1"/>
  <c r="E16" i="1"/>
  <c r="E17" i="1"/>
  <c r="E63" i="1"/>
  <c r="E99" i="1"/>
  <c r="E91" i="1"/>
  <c r="E53" i="1"/>
  <c r="E7" i="1"/>
  <c r="E40" i="1"/>
  <c r="E29" i="1"/>
</calcChain>
</file>

<file path=xl/sharedStrings.xml><?xml version="1.0" encoding="utf-8"?>
<sst xmlns="http://schemas.openxmlformats.org/spreadsheetml/2006/main" count="391" uniqueCount="194">
  <si>
    <t>Title</t>
  </si>
  <si>
    <t>Publisher</t>
  </si>
  <si>
    <t>PubDate</t>
  </si>
  <si>
    <t>eISBN13</t>
  </si>
  <si>
    <t>Subject</t>
  </si>
  <si>
    <t>Access Model</t>
  </si>
  <si>
    <t>Social Practices, Intervention and Sustainability : Beyond behaviour change</t>
  </si>
  <si>
    <t>Taylor and Francis</t>
  </si>
  <si>
    <t>Environmental Studies; Business / Management</t>
  </si>
  <si>
    <t>Non-Linear</t>
  </si>
  <si>
    <t>The Intellectual Consequences of Religious Heterodoxy, 1600-1750</t>
  </si>
  <si>
    <t>BRILL</t>
  </si>
  <si>
    <t>Religion</t>
  </si>
  <si>
    <t>Handbook of Accounting and Development</t>
  </si>
  <si>
    <t>Edward Elgar Publishing</t>
  </si>
  <si>
    <t>Business / Management</t>
  </si>
  <si>
    <t>3-user</t>
  </si>
  <si>
    <t>Fronto: Selected Letters</t>
  </si>
  <si>
    <t>Bloomsbury Publishing</t>
  </si>
  <si>
    <t>Literature</t>
  </si>
  <si>
    <t>Middlebrow Queer : Christopher Isherwood in America</t>
  </si>
  <si>
    <t>University of Minnesota Press</t>
  </si>
  <si>
    <t>Isherwood on Writing</t>
  </si>
  <si>
    <t>Sex, Wives, and Warriors : Reading Old Testament Narrative with Its Ancient Audience</t>
  </si>
  <si>
    <t>James Clarke &amp; Co</t>
  </si>
  <si>
    <t>Palgrave Advances in the Modern History of Sexuality</t>
  </si>
  <si>
    <t>Palgrave Macmillan</t>
  </si>
  <si>
    <t>Social Science</t>
  </si>
  <si>
    <t>Philosophical Writings of Peirce</t>
  </si>
  <si>
    <t>Dover Publications</t>
  </si>
  <si>
    <t>Philosophy</t>
  </si>
  <si>
    <t>Islamists and Secularists in Egypt : Opposition, Conflict &amp; Cooperation</t>
  </si>
  <si>
    <t>Political Science</t>
  </si>
  <si>
    <t>Civil Society : The Critical History of an Idea</t>
  </si>
  <si>
    <t>NYU Press</t>
  </si>
  <si>
    <t>Political Science; Social Science</t>
  </si>
  <si>
    <t>English and Celtic in Contact</t>
  </si>
  <si>
    <t>Language / Linguistics</t>
  </si>
  <si>
    <t>Managing Sport : Social and Cultural Perspectives</t>
  </si>
  <si>
    <t>Sport &amp; Recreation</t>
  </si>
  <si>
    <t>What Is Cinema? : Volume  II</t>
  </si>
  <si>
    <t>University of California Press</t>
  </si>
  <si>
    <t>Fine Arts</t>
  </si>
  <si>
    <t>Lecture Notes: Paediatrics</t>
  </si>
  <si>
    <t>Wiley</t>
  </si>
  <si>
    <t>Medicine</t>
  </si>
  <si>
    <t>Inside the Brotherhood</t>
  </si>
  <si>
    <t>Handbook of Self and Identity, Second Edition</t>
  </si>
  <si>
    <t>Guilford Publications</t>
  </si>
  <si>
    <t>Psychology</t>
  </si>
  <si>
    <t>Pursuits of Happiness : Well-Being in Anthropological Perspective</t>
  </si>
  <si>
    <t>Berghahn Books</t>
  </si>
  <si>
    <t>Fake Stuff : China and the Rise of Counterfeit Goods</t>
  </si>
  <si>
    <t>Business / Management; Social Science</t>
  </si>
  <si>
    <t>Knockoff : The Deadly Trade in Counterfeit Goods</t>
  </si>
  <si>
    <t>Kogan Page</t>
  </si>
  <si>
    <t>Social Science; Business / Management</t>
  </si>
  <si>
    <t>The Search for Beauty in Islam : A Conference of the Books</t>
  </si>
  <si>
    <t>Rowman &amp; Littlefield Publishers</t>
  </si>
  <si>
    <t>Unlimited</t>
  </si>
  <si>
    <t>Christian Congregational Music : Performance, Identity and Experience</t>
  </si>
  <si>
    <t>Ashgate Publishing Ltd</t>
  </si>
  <si>
    <t>The Elements of Academic Style : Writing for the Humanities</t>
  </si>
  <si>
    <t>Columbia University Press</t>
  </si>
  <si>
    <t>Literature; Language / Linguistics</t>
  </si>
  <si>
    <t>Perspectives on American Music, 1900-1950</t>
  </si>
  <si>
    <t>Academic Writing in a Second or Foreign Language : Issues and Challenges Facing ESL/EFL Academic Writers in Higher Education Contexts</t>
  </si>
  <si>
    <t>Language / Linguistics; Literature</t>
  </si>
  <si>
    <t>Authority without Territory : The Aga Khan Development Network and the Ismaili Imamate</t>
  </si>
  <si>
    <t>Brill's Companion to Valerius Flaccus</t>
  </si>
  <si>
    <t>Nicander of Colophon's Theriaca : A Literary Commentary</t>
  </si>
  <si>
    <t>Writing Science : Medical and Mathematical Authorship in Ancient Greece</t>
  </si>
  <si>
    <t>De Gruyter</t>
  </si>
  <si>
    <t>Literature; Science</t>
  </si>
  <si>
    <t>Geography, Topography, Landscape : Configurations of Space in Greek and Roman Epic</t>
  </si>
  <si>
    <t>Submerged Literature in Ancient Greek Culture : An Introduction</t>
  </si>
  <si>
    <t>Decolonizing the Landscape : Indigenous Cultures in Australia</t>
  </si>
  <si>
    <t>Editions Rodopi</t>
  </si>
  <si>
    <t>Literature; Social Science</t>
  </si>
  <si>
    <t>Who Shall Enter Paradise? : Christian Origins in Muslim Northern Nigeria, c. 1890–1975</t>
  </si>
  <si>
    <t>Ohio University Press</t>
  </si>
  <si>
    <t>The Political Worlds of Women: Gender and Politics in Nineteenth Century Britain</t>
  </si>
  <si>
    <t>History</t>
  </si>
  <si>
    <t>Sir Robert Peel : The Life and Legacy</t>
  </si>
  <si>
    <t>I.B.Tauris</t>
  </si>
  <si>
    <t>Hebrews : Contemporary Methods – New Insights</t>
  </si>
  <si>
    <t>Filling Regulatory Gaps in High Seas Fisheries : Discrete High Seas Fish Stocks, Deep-sea Fisheries and Vulnerable Marine Ecosystems</t>
  </si>
  <si>
    <t>Law</t>
  </si>
  <si>
    <t>Maritime Safety, Security and Piracy</t>
  </si>
  <si>
    <t>Dams, Displacement, and the Delusion of Development : Cahora Bassa and Its Legacies in Mozambique, 1965–2007</t>
  </si>
  <si>
    <t>Business / Management; Environmental Studies</t>
  </si>
  <si>
    <t>Arab TV-Audiences : Negotiating Religion and Identity</t>
  </si>
  <si>
    <t>Peter Lang GmbH, Internationaler Verlag der Wissenschaften</t>
  </si>
  <si>
    <t>The Loneliness of the Black Republican : Pragmatic Politics and the Pursuit of Power</t>
  </si>
  <si>
    <t>Princeton University Press</t>
  </si>
  <si>
    <t>History; Political Science</t>
  </si>
  <si>
    <t>The Indicted South : Public Criticism, Southern Inferiority, and the Politics of Whiteness</t>
  </si>
  <si>
    <t>The University of North Carolina Press</t>
  </si>
  <si>
    <t>Rebellions : Memoir, Memory and 1798</t>
  </si>
  <si>
    <t>The Lilliput Press</t>
  </si>
  <si>
    <t>Portrait In Photography</t>
  </si>
  <si>
    <t>Reaktion Books</t>
  </si>
  <si>
    <t>Postcolonial Melancholia</t>
  </si>
  <si>
    <t>Developmental Disorders of Language Learning and Cognition</t>
  </si>
  <si>
    <t>France since the 1970s : History, Politics and Memory in an Age of Uncertainty</t>
  </si>
  <si>
    <t>Learning Science Teaching : Developing a Professional Knowledge Base</t>
  </si>
  <si>
    <t>McGraw-Hill Education</t>
  </si>
  <si>
    <t>Science</t>
  </si>
  <si>
    <t>When Species Meet</t>
  </si>
  <si>
    <t>Philosophy; Science; Science: Zoology</t>
  </si>
  <si>
    <t>Bursting the Limits of Time : The Reconstruction of Geohistory in the Age of Revolution</t>
  </si>
  <si>
    <t>University of Chicago Press</t>
  </si>
  <si>
    <t>Science: Geology; Science</t>
  </si>
  <si>
    <t>Edward and Lane on European Union Law</t>
  </si>
  <si>
    <t>Law; Social Science; Political Science</t>
  </si>
  <si>
    <t>Sixties Britain : Culture, Society and Politics</t>
  </si>
  <si>
    <t>John Dewey and Moral Imagination : Pragmatism in Ethics</t>
  </si>
  <si>
    <t>Indiana University Press</t>
  </si>
  <si>
    <t>The Invertebrates : A Synthesis</t>
  </si>
  <si>
    <t>Science: Biology / Natural History; Science: Zoology; Science</t>
  </si>
  <si>
    <t>Vascular and Endovascular Surgery at a Glance</t>
  </si>
  <si>
    <t>Basic Immunology : Functions and Disorders of the Immune System</t>
  </si>
  <si>
    <t>Elsevier Health Sciences</t>
  </si>
  <si>
    <t>Science; Medicine; Science: Biology / Natural History</t>
  </si>
  <si>
    <t>Aristotle and Menander on the Ethics of Understanding</t>
  </si>
  <si>
    <t>Liminality and the Short Story: Boundary Crossings in American, Canadian, and British Writing</t>
  </si>
  <si>
    <t>Metafiction and Metahistory in Contemporary Women's Writing</t>
  </si>
  <si>
    <t>Scotland: Mapping the Nation</t>
  </si>
  <si>
    <t>Birlinn</t>
  </si>
  <si>
    <t>Geography / Travel; History</t>
  </si>
  <si>
    <t>Ethics and Justice for the Environment</t>
  </si>
  <si>
    <t>Environmental Studies; Philosophy</t>
  </si>
  <si>
    <t>Assessing Student Learning in Higher Education</t>
  </si>
  <si>
    <t>Education</t>
  </si>
  <si>
    <t>Nature and History in Modern Italy</t>
  </si>
  <si>
    <t>Social Science; Environmental Studies</t>
  </si>
  <si>
    <t>Visualizing Modern China : Image, History, and Memory, 1750–Present</t>
  </si>
  <si>
    <t>Lexington Books</t>
  </si>
  <si>
    <t>Handbook on the Economics of Professional Football</t>
  </si>
  <si>
    <t>Sport &amp; Recreation; Business / Management</t>
  </si>
  <si>
    <t>A Companion to Catherine of Siena</t>
  </si>
  <si>
    <t>Female Mystic : Great Women Thinkers of the Middle Ages</t>
  </si>
  <si>
    <t>On Aquinas : Foreword by Sir Anthony Kenny</t>
  </si>
  <si>
    <t>Ockham Explained</t>
  </si>
  <si>
    <t>Open Court</t>
  </si>
  <si>
    <t>An Introduction to Sustainability : Environmental, Social and Personal Perspectives</t>
  </si>
  <si>
    <t>Clash of Identities : Explorations in Israeli and Palestinian Societies</t>
  </si>
  <si>
    <t>The Millennial Sovereign : Sacred Kingship and Sainthood in Islam</t>
  </si>
  <si>
    <t>Political Science; Religion</t>
  </si>
  <si>
    <t>The Mongol Empire between Myth and Reality : Studies in Anthropological History</t>
  </si>
  <si>
    <t>Sufism in Britain</t>
  </si>
  <si>
    <t>Anti-Muslim Prejudice : Past and Present</t>
  </si>
  <si>
    <t>The Last of the Lascars : Yemeni Muslims in Britain 1836-2012</t>
  </si>
  <si>
    <t>Kube Publishing Ltd</t>
  </si>
  <si>
    <t>Islamic Movements of Europe : Public Religion and Islamophobia in the Modern World</t>
  </si>
  <si>
    <t>History; Social Science</t>
  </si>
  <si>
    <t>The Last Empire</t>
  </si>
  <si>
    <t>Oneworld Publications</t>
  </si>
  <si>
    <t>Feminism and Motherhood in Western Europe, 1890-1970 : The Maternal Dilemma</t>
  </si>
  <si>
    <t>Politics of Ethnic Cleansing : Nation-State Building and Provision of In/Security in Twentieth-Century Balkans</t>
  </si>
  <si>
    <t>Constructing Democracy in Southern Europe : A comparative analysis of Italy, Spain and Turkey</t>
  </si>
  <si>
    <t>Voting for Hitler and Stalin : Elections Under 20th Century Dictatorships</t>
  </si>
  <si>
    <t>Campus Verlag</t>
  </si>
  <si>
    <t>Geography / Travel; History; Political Science</t>
  </si>
  <si>
    <t>Improbable War? An : The Outbreak of World War I and European Political Culture before 1914</t>
  </si>
  <si>
    <t>The War that Ended Peace : How Europe abandoned peace for the First World War</t>
  </si>
  <si>
    <t>Profile Books</t>
  </si>
  <si>
    <t>Twisted Paths : Europe 1914-1945</t>
  </si>
  <si>
    <t>Oxford University Press, UK</t>
  </si>
  <si>
    <t>Controlling Paris : Armed Forces and Counter-Revolution, 1789-1848</t>
  </si>
  <si>
    <t>Women in Nineteenth Century Europe</t>
  </si>
  <si>
    <t>Palgrave Macmillan Ltd.</t>
  </si>
  <si>
    <t>The Edinburgh Companion to the History of Democracy</t>
  </si>
  <si>
    <t>Edinburgh University Press</t>
  </si>
  <si>
    <t>Political Science; Literature</t>
  </si>
  <si>
    <t>Positive Psychology in Higher Education</t>
  </si>
  <si>
    <t>Haiti After the Earthquake</t>
  </si>
  <si>
    <t>PublicAffairs</t>
  </si>
  <si>
    <t>Health; Social Science</t>
  </si>
  <si>
    <t>Killing with Kindness : Haiti, International Aid, and Ngos</t>
  </si>
  <si>
    <t>Rutgers University Press</t>
  </si>
  <si>
    <t>National Insecurity : American Leadership in an Age of Fear</t>
  </si>
  <si>
    <t>Political Science; Law</t>
  </si>
  <si>
    <t>The World of Physical Culture in Sport and Exercise : Visual Methods for Qualitative Research</t>
  </si>
  <si>
    <t>Research Methods for Sports Studies, third edition : Third Edition</t>
  </si>
  <si>
    <t>Boundary and Space : An Introduction to the Work of D.W. Winnicott</t>
  </si>
  <si>
    <t>Karnac Books</t>
  </si>
  <si>
    <t>Medicine; Psychology</t>
  </si>
  <si>
    <t>The Teaching of Science in Primary Schools</t>
  </si>
  <si>
    <t>Here Be Dragons : Exploring Fantasy Maps and Settings</t>
  </si>
  <si>
    <t>Wesleyan University Press</t>
  </si>
  <si>
    <t>The Consequences of Syria</t>
  </si>
  <si>
    <t>Hoover Institution Press</t>
  </si>
  <si>
    <t>History; Geography /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</si>
</sst>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99" totalsRowShown="0" headerRowDxfId="0">
  <autoFilter ref="A1:F99"/>
  <tableColumns count="6">
    <tableColumn id="1" name="Subject" dataDxfId="2"/>
    <tableColumn id="2" name="Title"/>
    <tableColumn id="3" name="Publisher"/>
    <tableColumn id="4" name="PubDate" dataDxfId="1"/>
    <tableColumn id="5" name="eISBN13"/>
    <tableColumn id="6" name="Access Mod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B16" sqref="B16"/>
    </sheetView>
  </sheetViews>
  <sheetFormatPr defaultRowHeight="15" x14ac:dyDescent="0.25"/>
  <cols>
    <col min="1" max="1" width="45.42578125" style="2" customWidth="1"/>
    <col min="2" max="2" width="53.7109375" customWidth="1"/>
    <col min="3" max="3" width="49.85546875" customWidth="1"/>
    <col min="4" max="4" width="13.85546875" customWidth="1"/>
    <col min="5" max="5" width="10.42578125" customWidth="1"/>
    <col min="6" max="6" width="18.5703125" customWidth="1"/>
  </cols>
  <sheetData>
    <row r="1" spans="1:6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5</v>
      </c>
    </row>
    <row r="2" spans="1:6" x14ac:dyDescent="0.25">
      <c r="A2" s="2" t="s">
        <v>15</v>
      </c>
      <c r="B2" t="s">
        <v>91</v>
      </c>
      <c r="C2" t="s">
        <v>92</v>
      </c>
      <c r="D2" s="1">
        <v>41928</v>
      </c>
      <c r="E2" t="str">
        <f>"9783653048353"</f>
        <v>9783653048353</v>
      </c>
      <c r="F2" t="s">
        <v>9</v>
      </c>
    </row>
    <row r="3" spans="1:6" x14ac:dyDescent="0.25">
      <c r="A3" s="2" t="s">
        <v>15</v>
      </c>
      <c r="B3" t="s">
        <v>13</v>
      </c>
      <c r="C3" t="s">
        <v>14</v>
      </c>
      <c r="D3" s="1">
        <v>41153</v>
      </c>
      <c r="E3" t="str">
        <f>"9781781002605"</f>
        <v>9781781002605</v>
      </c>
      <c r="F3" t="s">
        <v>16</v>
      </c>
    </row>
    <row r="4" spans="1:6" x14ac:dyDescent="0.25">
      <c r="A4" s="2" t="s">
        <v>90</v>
      </c>
      <c r="B4" t="s">
        <v>89</v>
      </c>
      <c r="C4" t="s">
        <v>80</v>
      </c>
      <c r="D4" s="1">
        <v>41374</v>
      </c>
      <c r="E4" t="str">
        <f>"9780821444504"</f>
        <v>9780821444504</v>
      </c>
      <c r="F4" t="s">
        <v>9</v>
      </c>
    </row>
    <row r="5" spans="1:6" x14ac:dyDescent="0.25">
      <c r="A5" s="2" t="s">
        <v>53</v>
      </c>
      <c r="B5" t="s">
        <v>52</v>
      </c>
      <c r="C5" t="s">
        <v>7</v>
      </c>
      <c r="D5" s="1">
        <v>40660</v>
      </c>
      <c r="E5" t="str">
        <f>"9780203829752"</f>
        <v>9780203829752</v>
      </c>
      <c r="F5" t="s">
        <v>16</v>
      </c>
    </row>
    <row r="6" spans="1:6" x14ac:dyDescent="0.25">
      <c r="A6" s="2" t="s">
        <v>133</v>
      </c>
      <c r="B6" t="s">
        <v>132</v>
      </c>
      <c r="C6" t="s">
        <v>7</v>
      </c>
      <c r="D6" s="1">
        <v>41561</v>
      </c>
      <c r="E6" t="str">
        <f>"9781136183416"</f>
        <v>9781136183416</v>
      </c>
      <c r="F6" t="s">
        <v>9</v>
      </c>
    </row>
    <row r="7" spans="1:6" x14ac:dyDescent="0.25">
      <c r="A7" s="2" t="s">
        <v>133</v>
      </c>
      <c r="B7" t="s">
        <v>188</v>
      </c>
      <c r="C7" t="s">
        <v>7</v>
      </c>
      <c r="D7" s="1">
        <v>41673</v>
      </c>
      <c r="E7" t="str">
        <f>"9781317914273"</f>
        <v>9781317914273</v>
      </c>
      <c r="F7" t="s">
        <v>9</v>
      </c>
    </row>
    <row r="8" spans="1:6" x14ac:dyDescent="0.25">
      <c r="A8" s="2" t="s">
        <v>8</v>
      </c>
      <c r="B8" t="s">
        <v>6</v>
      </c>
      <c r="C8" t="s">
        <v>7</v>
      </c>
      <c r="D8" s="1">
        <v>41956</v>
      </c>
      <c r="E8" t="str">
        <f>"9781317810803"</f>
        <v>9781317810803</v>
      </c>
      <c r="F8" t="s">
        <v>9</v>
      </c>
    </row>
    <row r="9" spans="1:6" x14ac:dyDescent="0.25">
      <c r="A9" s="2" t="s">
        <v>131</v>
      </c>
      <c r="B9" t="s">
        <v>130</v>
      </c>
      <c r="C9" t="s">
        <v>7</v>
      </c>
      <c r="D9" s="1">
        <v>41060</v>
      </c>
      <c r="E9" t="str">
        <f>"9781136272646"</f>
        <v>9781136272646</v>
      </c>
      <c r="F9" t="s">
        <v>9</v>
      </c>
    </row>
    <row r="10" spans="1:6" x14ac:dyDescent="0.25">
      <c r="A10" s="2" t="s">
        <v>42</v>
      </c>
      <c r="B10" t="s">
        <v>60</v>
      </c>
      <c r="C10" t="s">
        <v>61</v>
      </c>
      <c r="D10" s="1">
        <v>41487</v>
      </c>
      <c r="E10" t="str">
        <f>"9781409466031"</f>
        <v>9781409466031</v>
      </c>
      <c r="F10" t="s">
        <v>9</v>
      </c>
    </row>
    <row r="11" spans="1:6" x14ac:dyDescent="0.25">
      <c r="A11" s="2" t="s">
        <v>42</v>
      </c>
      <c r="B11" t="s">
        <v>65</v>
      </c>
      <c r="C11" t="s">
        <v>7</v>
      </c>
      <c r="D11" s="1">
        <v>41194</v>
      </c>
      <c r="E11" t="str">
        <f>"9781136519727"</f>
        <v>9781136519727</v>
      </c>
      <c r="F11" t="s">
        <v>9</v>
      </c>
    </row>
    <row r="12" spans="1:6" x14ac:dyDescent="0.25">
      <c r="A12" s="2" t="s">
        <v>42</v>
      </c>
      <c r="B12" t="s">
        <v>100</v>
      </c>
      <c r="C12" t="s">
        <v>101</v>
      </c>
      <c r="D12" s="1">
        <v>35582</v>
      </c>
      <c r="E12" t="str">
        <f>"9781861896872"</f>
        <v>9781861896872</v>
      </c>
      <c r="F12" t="s">
        <v>9</v>
      </c>
    </row>
    <row r="13" spans="1:6" x14ac:dyDescent="0.25">
      <c r="A13" s="2" t="s">
        <v>42</v>
      </c>
      <c r="B13" t="s">
        <v>40</v>
      </c>
      <c r="C13" t="s">
        <v>41</v>
      </c>
      <c r="D13" s="1">
        <v>38334</v>
      </c>
      <c r="E13" t="str">
        <f>"9780520931268"</f>
        <v>9780520931268</v>
      </c>
      <c r="F13" t="s">
        <v>9</v>
      </c>
    </row>
    <row r="14" spans="1:6" x14ac:dyDescent="0.25">
      <c r="A14" s="2" t="s">
        <v>129</v>
      </c>
      <c r="B14" t="s">
        <v>127</v>
      </c>
      <c r="C14" t="s">
        <v>128</v>
      </c>
      <c r="D14" s="1">
        <v>41141</v>
      </c>
      <c r="E14" t="str">
        <f>"9780857902399"</f>
        <v>9780857902399</v>
      </c>
      <c r="F14" t="s">
        <v>9</v>
      </c>
    </row>
    <row r="15" spans="1:6" x14ac:dyDescent="0.25">
      <c r="A15" s="2" t="s">
        <v>163</v>
      </c>
      <c r="B15" t="s">
        <v>161</v>
      </c>
      <c r="C15" t="s">
        <v>162</v>
      </c>
      <c r="D15" s="1">
        <v>40861</v>
      </c>
      <c r="E15" t="str">
        <f>"9783593412436"</f>
        <v>9783593412436</v>
      </c>
      <c r="F15" t="s">
        <v>9</v>
      </c>
    </row>
    <row r="16" spans="1:6" x14ac:dyDescent="0.25">
      <c r="A16" s="2" t="s">
        <v>178</v>
      </c>
      <c r="B16" t="s">
        <v>176</v>
      </c>
      <c r="C16" t="s">
        <v>177</v>
      </c>
      <c r="D16" s="1">
        <v>41100</v>
      </c>
      <c r="E16" t="str">
        <f>"9781610392075"</f>
        <v>9781610392075</v>
      </c>
      <c r="F16" t="s">
        <v>9</v>
      </c>
    </row>
    <row r="17" spans="1:6" x14ac:dyDescent="0.25">
      <c r="A17" s="2" t="s">
        <v>178</v>
      </c>
      <c r="B17" t="s">
        <v>179</v>
      </c>
      <c r="C17" t="s">
        <v>180</v>
      </c>
      <c r="D17" s="1">
        <v>41176</v>
      </c>
      <c r="E17" t="str">
        <f>"9780813553641"</f>
        <v>9780813553641</v>
      </c>
      <c r="F17" t="s">
        <v>9</v>
      </c>
    </row>
    <row r="18" spans="1:6" x14ac:dyDescent="0.25">
      <c r="A18" s="2" t="s">
        <v>82</v>
      </c>
      <c r="B18" t="s">
        <v>169</v>
      </c>
      <c r="C18" t="s">
        <v>34</v>
      </c>
      <c r="D18" s="1">
        <v>41684</v>
      </c>
      <c r="E18" t="str">
        <f>"9781479836635"</f>
        <v>9781479836635</v>
      </c>
      <c r="F18" t="s">
        <v>9</v>
      </c>
    </row>
    <row r="19" spans="1:6" x14ac:dyDescent="0.25">
      <c r="A19" s="2" t="s">
        <v>82</v>
      </c>
      <c r="B19" t="s">
        <v>164</v>
      </c>
      <c r="C19" t="s">
        <v>51</v>
      </c>
      <c r="D19" s="1">
        <v>39370</v>
      </c>
      <c r="E19" t="str">
        <f>"9780857455963"</f>
        <v>9780857455963</v>
      </c>
      <c r="F19" t="s">
        <v>16</v>
      </c>
    </row>
    <row r="20" spans="1:6" x14ac:dyDescent="0.25">
      <c r="A20" s="2" t="s">
        <v>82</v>
      </c>
      <c r="B20" t="s">
        <v>98</v>
      </c>
      <c r="C20" t="s">
        <v>99</v>
      </c>
      <c r="D20" s="1">
        <v>40787</v>
      </c>
      <c r="E20" t="str">
        <f>"9781843512349"</f>
        <v>9781843512349</v>
      </c>
      <c r="F20" t="s">
        <v>9</v>
      </c>
    </row>
    <row r="21" spans="1:6" x14ac:dyDescent="0.25">
      <c r="A21" s="2" t="s">
        <v>82</v>
      </c>
      <c r="B21" t="s">
        <v>83</v>
      </c>
      <c r="C21" t="s">
        <v>84</v>
      </c>
      <c r="D21" s="1">
        <v>40361</v>
      </c>
      <c r="E21" t="str">
        <f>"9780857716842"</f>
        <v>9780857716842</v>
      </c>
      <c r="F21" t="s">
        <v>9</v>
      </c>
    </row>
    <row r="22" spans="1:6" x14ac:dyDescent="0.25">
      <c r="A22" s="2" t="s">
        <v>82</v>
      </c>
      <c r="B22" t="s">
        <v>115</v>
      </c>
      <c r="C22" t="s">
        <v>7</v>
      </c>
      <c r="D22" s="1">
        <v>41653</v>
      </c>
      <c r="E22" t="str">
        <f>"9781317866633"</f>
        <v>9781317866633</v>
      </c>
      <c r="F22" t="s">
        <v>9</v>
      </c>
    </row>
    <row r="23" spans="1:6" x14ac:dyDescent="0.25">
      <c r="A23" s="2" t="s">
        <v>82</v>
      </c>
      <c r="B23" t="s">
        <v>96</v>
      </c>
      <c r="C23" t="s">
        <v>97</v>
      </c>
      <c r="D23" s="1">
        <v>41744</v>
      </c>
      <c r="E23" t="str">
        <f>"9781469614519"</f>
        <v>9781469614519</v>
      </c>
      <c r="F23" t="s">
        <v>9</v>
      </c>
    </row>
    <row r="24" spans="1:6" x14ac:dyDescent="0.25">
      <c r="A24" s="2" t="s">
        <v>82</v>
      </c>
      <c r="B24" t="s">
        <v>156</v>
      </c>
      <c r="C24" t="s">
        <v>157</v>
      </c>
      <c r="D24" s="1">
        <v>41705</v>
      </c>
      <c r="E24" t="str">
        <f>"9781780745305"</f>
        <v>9781780745305</v>
      </c>
      <c r="F24" t="s">
        <v>9</v>
      </c>
    </row>
    <row r="25" spans="1:6" x14ac:dyDescent="0.25">
      <c r="A25" s="2" t="s">
        <v>82</v>
      </c>
      <c r="B25" t="s">
        <v>149</v>
      </c>
      <c r="C25" t="s">
        <v>11</v>
      </c>
      <c r="D25" s="1">
        <v>41940</v>
      </c>
      <c r="E25" t="str">
        <f>"9789004280649"</f>
        <v>9789004280649</v>
      </c>
      <c r="F25" t="s">
        <v>9</v>
      </c>
    </row>
    <row r="26" spans="1:6" x14ac:dyDescent="0.25">
      <c r="A26" s="2" t="s">
        <v>82</v>
      </c>
      <c r="B26" t="s">
        <v>81</v>
      </c>
      <c r="C26" t="s">
        <v>7</v>
      </c>
      <c r="D26" s="1">
        <v>41338</v>
      </c>
      <c r="E26" t="str">
        <f>"9781135964863"</f>
        <v>9781135964863</v>
      </c>
      <c r="F26" t="s">
        <v>9</v>
      </c>
    </row>
    <row r="27" spans="1:6" x14ac:dyDescent="0.25">
      <c r="A27" s="2" t="s">
        <v>82</v>
      </c>
      <c r="B27" t="s">
        <v>167</v>
      </c>
      <c r="C27" t="s">
        <v>168</v>
      </c>
      <c r="D27" s="1">
        <v>39303</v>
      </c>
      <c r="E27" t="str">
        <f>"9780191535987"</f>
        <v>9780191535987</v>
      </c>
      <c r="F27" t="s">
        <v>9</v>
      </c>
    </row>
    <row r="28" spans="1:6" x14ac:dyDescent="0.25">
      <c r="A28" s="2" t="s">
        <v>82</v>
      </c>
      <c r="B28" t="s">
        <v>136</v>
      </c>
      <c r="C28" t="s">
        <v>137</v>
      </c>
      <c r="D28" s="1">
        <v>41908</v>
      </c>
      <c r="E28" t="str">
        <f>"9780739190449"</f>
        <v>9780739190449</v>
      </c>
      <c r="F28" t="s">
        <v>59</v>
      </c>
    </row>
    <row r="29" spans="1:6" x14ac:dyDescent="0.25">
      <c r="A29" s="2" t="s">
        <v>193</v>
      </c>
      <c r="B29" t="s">
        <v>191</v>
      </c>
      <c r="C29" t="s">
        <v>192</v>
      </c>
      <c r="D29" s="1">
        <v>41791</v>
      </c>
      <c r="E29" t="str">
        <f>"9780817917784"</f>
        <v>9780817917784</v>
      </c>
      <c r="F29" t="s">
        <v>9</v>
      </c>
    </row>
    <row r="30" spans="1:6" x14ac:dyDescent="0.25">
      <c r="A30" s="2" t="s">
        <v>95</v>
      </c>
      <c r="B30" t="s">
        <v>93</v>
      </c>
      <c r="C30" t="s">
        <v>94</v>
      </c>
      <c r="D30" s="1">
        <v>42001</v>
      </c>
      <c r="E30" t="str">
        <f>"9781400852437"</f>
        <v>9781400852437</v>
      </c>
      <c r="F30" t="s">
        <v>16</v>
      </c>
    </row>
    <row r="31" spans="1:6" x14ac:dyDescent="0.25">
      <c r="A31" s="2" t="s">
        <v>155</v>
      </c>
      <c r="B31" t="s">
        <v>154</v>
      </c>
      <c r="C31" t="s">
        <v>84</v>
      </c>
      <c r="D31" s="1">
        <v>41890</v>
      </c>
      <c r="E31" t="str">
        <f>"9780857736734"</f>
        <v>9780857736734</v>
      </c>
      <c r="F31" t="s">
        <v>9</v>
      </c>
    </row>
    <row r="32" spans="1:6" x14ac:dyDescent="0.25">
      <c r="A32" s="2" t="s">
        <v>37</v>
      </c>
      <c r="B32" t="s">
        <v>36</v>
      </c>
      <c r="C32" t="s">
        <v>7</v>
      </c>
      <c r="D32" s="1">
        <v>39602</v>
      </c>
      <c r="E32" t="str">
        <f>"9780203895009"</f>
        <v>9780203895009</v>
      </c>
      <c r="F32" t="s">
        <v>9</v>
      </c>
    </row>
    <row r="33" spans="1:6" x14ac:dyDescent="0.25">
      <c r="A33" s="2" t="s">
        <v>67</v>
      </c>
      <c r="B33" t="s">
        <v>66</v>
      </c>
      <c r="C33" t="s">
        <v>18</v>
      </c>
      <c r="D33" s="1">
        <v>40920</v>
      </c>
      <c r="E33" t="str">
        <f>"9781441173980"</f>
        <v>9781441173980</v>
      </c>
      <c r="F33" t="s">
        <v>9</v>
      </c>
    </row>
    <row r="34" spans="1:6" x14ac:dyDescent="0.25">
      <c r="A34" s="2" t="s">
        <v>87</v>
      </c>
      <c r="B34" t="s">
        <v>86</v>
      </c>
      <c r="C34" t="s">
        <v>11</v>
      </c>
      <c r="D34" s="1">
        <v>41341</v>
      </c>
      <c r="E34" t="str">
        <f>"9789004248601"</f>
        <v>9789004248601</v>
      </c>
      <c r="F34" t="s">
        <v>9</v>
      </c>
    </row>
    <row r="35" spans="1:6" x14ac:dyDescent="0.25">
      <c r="A35" s="2" t="s">
        <v>87</v>
      </c>
      <c r="B35" t="s">
        <v>104</v>
      </c>
      <c r="C35" t="s">
        <v>18</v>
      </c>
      <c r="D35" s="1">
        <v>41991</v>
      </c>
      <c r="E35" t="str">
        <f>"9781472506368"</f>
        <v>9781472506368</v>
      </c>
      <c r="F35" t="s">
        <v>9</v>
      </c>
    </row>
    <row r="36" spans="1:6" x14ac:dyDescent="0.25">
      <c r="A36" s="2" t="s">
        <v>114</v>
      </c>
      <c r="B36" t="s">
        <v>113</v>
      </c>
      <c r="C36" t="s">
        <v>14</v>
      </c>
      <c r="D36" s="1">
        <v>41426</v>
      </c>
      <c r="E36" t="str">
        <f>"9780857931054"</f>
        <v>9780857931054</v>
      </c>
      <c r="F36" t="s">
        <v>16</v>
      </c>
    </row>
    <row r="37" spans="1:6" x14ac:dyDescent="0.25">
      <c r="A37" s="2" t="s">
        <v>19</v>
      </c>
      <c r="B37" t="s">
        <v>69</v>
      </c>
      <c r="C37" t="s">
        <v>11</v>
      </c>
      <c r="D37" s="1">
        <v>41834</v>
      </c>
      <c r="E37" t="str">
        <f>"9789004278653"</f>
        <v>9789004278653</v>
      </c>
      <c r="F37" t="s">
        <v>9</v>
      </c>
    </row>
    <row r="38" spans="1:6" x14ac:dyDescent="0.25">
      <c r="A38" s="2" t="s">
        <v>19</v>
      </c>
      <c r="B38" t="s">
        <v>17</v>
      </c>
      <c r="C38" t="s">
        <v>18</v>
      </c>
      <c r="D38" s="1">
        <v>41606</v>
      </c>
      <c r="E38" t="str">
        <f>"9781472504067"</f>
        <v>9781472504067</v>
      </c>
      <c r="F38" t="s">
        <v>9</v>
      </c>
    </row>
    <row r="39" spans="1:6" x14ac:dyDescent="0.25">
      <c r="A39" s="2" t="s">
        <v>19</v>
      </c>
      <c r="B39" t="s">
        <v>74</v>
      </c>
      <c r="C39" t="s">
        <v>72</v>
      </c>
      <c r="D39" s="1">
        <v>41620</v>
      </c>
      <c r="E39" t="str">
        <f>"9783110315318"</f>
        <v>9783110315318</v>
      </c>
      <c r="F39" t="s">
        <v>9</v>
      </c>
    </row>
    <row r="40" spans="1:6" x14ac:dyDescent="0.25">
      <c r="A40" s="2" t="s">
        <v>19</v>
      </c>
      <c r="B40" t="s">
        <v>189</v>
      </c>
      <c r="C40" t="s">
        <v>190</v>
      </c>
      <c r="D40" s="1">
        <v>41324</v>
      </c>
      <c r="E40" t="str">
        <f>"9780819573247"</f>
        <v>9780819573247</v>
      </c>
      <c r="F40" t="s">
        <v>9</v>
      </c>
    </row>
    <row r="41" spans="1:6" x14ac:dyDescent="0.25">
      <c r="A41" s="2" t="s">
        <v>19</v>
      </c>
      <c r="B41" t="s">
        <v>22</v>
      </c>
      <c r="C41" t="s">
        <v>21</v>
      </c>
      <c r="D41" s="1">
        <v>39254</v>
      </c>
      <c r="E41" t="str">
        <f>"9780816661053"</f>
        <v>9780816661053</v>
      </c>
      <c r="F41" t="s">
        <v>9</v>
      </c>
    </row>
    <row r="42" spans="1:6" x14ac:dyDescent="0.25">
      <c r="A42" s="2" t="s">
        <v>19</v>
      </c>
      <c r="B42" t="s">
        <v>125</v>
      </c>
      <c r="C42" t="s">
        <v>7</v>
      </c>
      <c r="D42" s="1">
        <v>41978</v>
      </c>
      <c r="E42" t="str">
        <f>"9781317812456"</f>
        <v>9781317812456</v>
      </c>
      <c r="F42" t="s">
        <v>9</v>
      </c>
    </row>
    <row r="43" spans="1:6" x14ac:dyDescent="0.25">
      <c r="A43" s="2" t="s">
        <v>19</v>
      </c>
      <c r="B43" t="s">
        <v>126</v>
      </c>
      <c r="C43" t="s">
        <v>26</v>
      </c>
      <c r="D43" s="1">
        <v>39183</v>
      </c>
      <c r="E43" t="str">
        <f>"9780230206281"</f>
        <v>9780230206281</v>
      </c>
      <c r="F43" t="s">
        <v>9</v>
      </c>
    </row>
    <row r="44" spans="1:6" x14ac:dyDescent="0.25">
      <c r="A44" s="2" t="s">
        <v>19</v>
      </c>
      <c r="B44" t="s">
        <v>20</v>
      </c>
      <c r="C44" t="s">
        <v>21</v>
      </c>
      <c r="D44" s="1">
        <v>41306</v>
      </c>
      <c r="E44" t="str">
        <f>"9781452939216"</f>
        <v>9781452939216</v>
      </c>
      <c r="F44" t="s">
        <v>9</v>
      </c>
    </row>
    <row r="45" spans="1:6" x14ac:dyDescent="0.25">
      <c r="A45" s="2" t="s">
        <v>19</v>
      </c>
      <c r="B45" t="s">
        <v>70</v>
      </c>
      <c r="C45" t="s">
        <v>11</v>
      </c>
      <c r="D45" s="1">
        <v>41950</v>
      </c>
      <c r="E45" t="str">
        <f>"9789004283602"</f>
        <v>9789004283602</v>
      </c>
      <c r="F45" t="s">
        <v>9</v>
      </c>
    </row>
    <row r="46" spans="1:6" x14ac:dyDescent="0.25">
      <c r="A46" s="2" t="s">
        <v>19</v>
      </c>
      <c r="B46" t="s">
        <v>75</v>
      </c>
      <c r="C46" t="s">
        <v>72</v>
      </c>
      <c r="D46" s="1">
        <v>41878</v>
      </c>
      <c r="E46" t="str">
        <f>"9783110334081"</f>
        <v>9783110334081</v>
      </c>
      <c r="F46" t="s">
        <v>9</v>
      </c>
    </row>
    <row r="47" spans="1:6" x14ac:dyDescent="0.25">
      <c r="A47" s="2" t="s">
        <v>64</v>
      </c>
      <c r="B47" t="s">
        <v>62</v>
      </c>
      <c r="C47" t="s">
        <v>63</v>
      </c>
      <c r="D47" s="1">
        <v>41856</v>
      </c>
      <c r="E47" t="str">
        <f>"9780231537414"</f>
        <v>9780231537414</v>
      </c>
      <c r="F47" t="s">
        <v>9</v>
      </c>
    </row>
    <row r="48" spans="1:6" x14ac:dyDescent="0.25">
      <c r="A48" s="2" t="s">
        <v>73</v>
      </c>
      <c r="B48" t="s">
        <v>71</v>
      </c>
      <c r="C48" t="s">
        <v>72</v>
      </c>
      <c r="D48" s="1">
        <v>41451</v>
      </c>
      <c r="E48" t="str">
        <f>"9783110295122"</f>
        <v>9783110295122</v>
      </c>
      <c r="F48" t="s">
        <v>9</v>
      </c>
    </row>
    <row r="49" spans="1:6" x14ac:dyDescent="0.25">
      <c r="A49" s="2" t="s">
        <v>78</v>
      </c>
      <c r="B49" t="s">
        <v>76</v>
      </c>
      <c r="C49" t="s">
        <v>77</v>
      </c>
      <c r="D49" s="1">
        <v>41649</v>
      </c>
      <c r="E49" t="str">
        <f>"9789401210423"</f>
        <v>9789401210423</v>
      </c>
      <c r="F49" t="s">
        <v>9</v>
      </c>
    </row>
    <row r="50" spans="1:6" x14ac:dyDescent="0.25">
      <c r="A50" s="2" t="s">
        <v>45</v>
      </c>
      <c r="B50" t="s">
        <v>103</v>
      </c>
      <c r="C50" t="s">
        <v>44</v>
      </c>
      <c r="D50" s="1">
        <v>40084</v>
      </c>
      <c r="E50" t="str">
        <f>"9781444320978"</f>
        <v>9781444320978</v>
      </c>
      <c r="F50" t="s">
        <v>9</v>
      </c>
    </row>
    <row r="51" spans="1:6" x14ac:dyDescent="0.25">
      <c r="A51" s="2" t="s">
        <v>45</v>
      </c>
      <c r="B51" t="s">
        <v>43</v>
      </c>
      <c r="C51" t="s">
        <v>44</v>
      </c>
      <c r="D51" s="1">
        <v>41638</v>
      </c>
      <c r="E51" t="str">
        <f>"9781118814482"</f>
        <v>9781118814482</v>
      </c>
      <c r="F51" t="s">
        <v>9</v>
      </c>
    </row>
    <row r="52" spans="1:6" x14ac:dyDescent="0.25">
      <c r="A52" s="2" t="s">
        <v>45</v>
      </c>
      <c r="B52" t="s">
        <v>120</v>
      </c>
      <c r="C52" t="s">
        <v>44</v>
      </c>
      <c r="D52" s="1">
        <v>41311</v>
      </c>
      <c r="E52" t="str">
        <f>"9781118496107"</f>
        <v>9781118496107</v>
      </c>
      <c r="F52" t="s">
        <v>9</v>
      </c>
    </row>
    <row r="53" spans="1:6" x14ac:dyDescent="0.25">
      <c r="A53" s="2" t="s">
        <v>187</v>
      </c>
      <c r="B53" t="s">
        <v>185</v>
      </c>
      <c r="C53" t="s">
        <v>186</v>
      </c>
      <c r="D53" s="1">
        <v>33603</v>
      </c>
      <c r="E53" t="str">
        <f>"9781849401074"</f>
        <v>9781849401074</v>
      </c>
      <c r="F53" t="s">
        <v>9</v>
      </c>
    </row>
    <row r="54" spans="1:6" x14ac:dyDescent="0.25">
      <c r="A54" s="2" t="s">
        <v>30</v>
      </c>
      <c r="B54" t="s">
        <v>124</v>
      </c>
      <c r="C54" t="s">
        <v>11</v>
      </c>
      <c r="D54" s="1">
        <v>41950</v>
      </c>
      <c r="E54" t="str">
        <f>"9789004282827"</f>
        <v>9789004282827</v>
      </c>
      <c r="F54" t="s">
        <v>9</v>
      </c>
    </row>
    <row r="55" spans="1:6" x14ac:dyDescent="0.25">
      <c r="A55" s="2" t="s">
        <v>30</v>
      </c>
      <c r="B55" t="s">
        <v>116</v>
      </c>
      <c r="C55" t="s">
        <v>117</v>
      </c>
      <c r="D55" s="1">
        <v>37868</v>
      </c>
      <c r="E55" t="str">
        <f>"9780253110664"</f>
        <v>9780253110664</v>
      </c>
      <c r="F55" t="s">
        <v>9</v>
      </c>
    </row>
    <row r="56" spans="1:6" x14ac:dyDescent="0.25">
      <c r="A56" s="2" t="s">
        <v>30</v>
      </c>
      <c r="B56" t="s">
        <v>143</v>
      </c>
      <c r="C56" t="s">
        <v>144</v>
      </c>
      <c r="D56" s="1">
        <v>40299</v>
      </c>
      <c r="E56" t="str">
        <f>"9780812697100"</f>
        <v>9780812697100</v>
      </c>
      <c r="F56" t="s">
        <v>9</v>
      </c>
    </row>
    <row r="57" spans="1:6" x14ac:dyDescent="0.25">
      <c r="A57" s="2" t="s">
        <v>30</v>
      </c>
      <c r="B57" t="s">
        <v>142</v>
      </c>
      <c r="C57" t="s">
        <v>18</v>
      </c>
      <c r="D57" s="1">
        <v>39531</v>
      </c>
      <c r="E57" t="str">
        <f>"9781441135339"</f>
        <v>9781441135339</v>
      </c>
      <c r="F57" t="s">
        <v>9</v>
      </c>
    </row>
    <row r="58" spans="1:6" x14ac:dyDescent="0.25">
      <c r="A58" s="2" t="s">
        <v>30</v>
      </c>
      <c r="B58" t="s">
        <v>28</v>
      </c>
      <c r="C58" t="s">
        <v>29</v>
      </c>
      <c r="D58" s="1">
        <v>41040</v>
      </c>
      <c r="E58" t="str">
        <f>"9780486121970"</f>
        <v>9780486121970</v>
      </c>
      <c r="F58" t="s">
        <v>9</v>
      </c>
    </row>
    <row r="59" spans="1:6" x14ac:dyDescent="0.25">
      <c r="A59" s="2" t="s">
        <v>109</v>
      </c>
      <c r="B59" t="s">
        <v>108</v>
      </c>
      <c r="C59" t="s">
        <v>21</v>
      </c>
      <c r="D59" s="1">
        <v>39423</v>
      </c>
      <c r="E59" t="str">
        <f>"9780816654031"</f>
        <v>9780816654031</v>
      </c>
      <c r="F59" t="s">
        <v>9</v>
      </c>
    </row>
    <row r="60" spans="1:6" x14ac:dyDescent="0.25">
      <c r="A60" s="2" t="s">
        <v>32</v>
      </c>
      <c r="B60" t="s">
        <v>160</v>
      </c>
      <c r="C60" t="s">
        <v>7</v>
      </c>
      <c r="D60" s="1">
        <v>39546</v>
      </c>
      <c r="E60" t="str">
        <f>"9780203928059"</f>
        <v>9780203928059</v>
      </c>
      <c r="F60" t="s">
        <v>9</v>
      </c>
    </row>
    <row r="61" spans="1:6" x14ac:dyDescent="0.25">
      <c r="A61" s="2" t="s">
        <v>32</v>
      </c>
      <c r="B61" t="s">
        <v>31</v>
      </c>
      <c r="C61" t="s">
        <v>7</v>
      </c>
      <c r="D61" s="1">
        <v>40151</v>
      </c>
      <c r="E61" t="str">
        <f>"9780203863480"</f>
        <v>9780203863480</v>
      </c>
      <c r="F61" t="s">
        <v>9</v>
      </c>
    </row>
    <row r="62" spans="1:6" x14ac:dyDescent="0.25">
      <c r="A62" s="2" t="s">
        <v>32</v>
      </c>
      <c r="B62" t="s">
        <v>159</v>
      </c>
      <c r="C62" t="s">
        <v>137</v>
      </c>
      <c r="D62" s="1">
        <v>39500</v>
      </c>
      <c r="E62" t="str">
        <f>"9780739146675"</f>
        <v>9780739146675</v>
      </c>
      <c r="F62" t="s">
        <v>59</v>
      </c>
    </row>
    <row r="63" spans="1:6" x14ac:dyDescent="0.25">
      <c r="A63" s="2" t="s">
        <v>182</v>
      </c>
      <c r="B63" t="s">
        <v>181</v>
      </c>
      <c r="C63" t="s">
        <v>177</v>
      </c>
      <c r="D63" s="1">
        <v>41940</v>
      </c>
      <c r="E63" t="str">
        <f>"9781610393416"</f>
        <v>9781610393416</v>
      </c>
      <c r="F63" t="s">
        <v>9</v>
      </c>
    </row>
    <row r="64" spans="1:6" x14ac:dyDescent="0.25">
      <c r="A64" s="2" t="s">
        <v>174</v>
      </c>
      <c r="B64" t="s">
        <v>172</v>
      </c>
      <c r="C64" t="s">
        <v>173</v>
      </c>
      <c r="D64" s="1">
        <v>41205</v>
      </c>
      <c r="E64" t="str">
        <f>"9780748653669"</f>
        <v>9780748653669</v>
      </c>
      <c r="F64" t="s">
        <v>9</v>
      </c>
    </row>
    <row r="65" spans="1:6" x14ac:dyDescent="0.25">
      <c r="A65" s="2" t="s">
        <v>148</v>
      </c>
      <c r="B65" t="s">
        <v>147</v>
      </c>
      <c r="C65" t="s">
        <v>63</v>
      </c>
      <c r="D65" s="1">
        <v>41198</v>
      </c>
      <c r="E65" t="str">
        <f>"9780231504713"</f>
        <v>9780231504713</v>
      </c>
      <c r="F65" t="s">
        <v>9</v>
      </c>
    </row>
    <row r="66" spans="1:6" x14ac:dyDescent="0.25">
      <c r="A66" s="2" t="s">
        <v>35</v>
      </c>
      <c r="B66" t="s">
        <v>33</v>
      </c>
      <c r="C66" t="s">
        <v>34</v>
      </c>
      <c r="D66" s="1">
        <v>36220</v>
      </c>
      <c r="E66" t="str">
        <f>"9780814722831"</f>
        <v>9780814722831</v>
      </c>
      <c r="F66" t="s">
        <v>9</v>
      </c>
    </row>
    <row r="67" spans="1:6" x14ac:dyDescent="0.25">
      <c r="A67" s="2" t="s">
        <v>49</v>
      </c>
      <c r="B67" t="s">
        <v>47</v>
      </c>
      <c r="C67" t="s">
        <v>48</v>
      </c>
      <c r="D67" s="1">
        <v>40898</v>
      </c>
      <c r="E67" t="str">
        <f>"9781462503117"</f>
        <v>9781462503117</v>
      </c>
      <c r="F67" t="s">
        <v>9</v>
      </c>
    </row>
    <row r="68" spans="1:6" x14ac:dyDescent="0.25">
      <c r="A68" s="2" t="s">
        <v>12</v>
      </c>
      <c r="B68" t="s">
        <v>140</v>
      </c>
      <c r="C68" t="s">
        <v>11</v>
      </c>
      <c r="D68" s="1">
        <v>40872</v>
      </c>
      <c r="E68" t="str">
        <f>"9789004225428"</f>
        <v>9789004225428</v>
      </c>
      <c r="F68" t="s">
        <v>9</v>
      </c>
    </row>
    <row r="69" spans="1:6" x14ac:dyDescent="0.25">
      <c r="A69" s="2" t="s">
        <v>12</v>
      </c>
      <c r="B69" t="s">
        <v>141</v>
      </c>
      <c r="C69" t="s">
        <v>84</v>
      </c>
      <c r="D69" s="1">
        <v>39963</v>
      </c>
      <c r="E69" t="str">
        <f>"9780857712615"</f>
        <v>9780857712615</v>
      </c>
      <c r="F69" t="s">
        <v>9</v>
      </c>
    </row>
    <row r="70" spans="1:6" x14ac:dyDescent="0.25">
      <c r="A70" s="2" t="s">
        <v>12</v>
      </c>
      <c r="B70" t="s">
        <v>85</v>
      </c>
      <c r="C70" t="s">
        <v>11</v>
      </c>
      <c r="D70" s="1">
        <v>38565</v>
      </c>
      <c r="E70" t="str">
        <f>"9781433707919"</f>
        <v>9781433707919</v>
      </c>
      <c r="F70" t="s">
        <v>9</v>
      </c>
    </row>
    <row r="71" spans="1:6" x14ac:dyDescent="0.25">
      <c r="A71" s="2" t="s">
        <v>12</v>
      </c>
      <c r="B71" t="s">
        <v>46</v>
      </c>
      <c r="C71" t="s">
        <v>44</v>
      </c>
      <c r="D71" s="1">
        <v>41955</v>
      </c>
      <c r="E71" t="str">
        <f>"9780745682952"</f>
        <v>9780745682952</v>
      </c>
      <c r="F71" t="s">
        <v>9</v>
      </c>
    </row>
    <row r="72" spans="1:6" x14ac:dyDescent="0.25">
      <c r="A72" s="2" t="s">
        <v>12</v>
      </c>
      <c r="B72" t="s">
        <v>23</v>
      </c>
      <c r="C72" t="s">
        <v>24</v>
      </c>
      <c r="D72" s="1">
        <v>41179</v>
      </c>
      <c r="E72" t="str">
        <f>"9780227901281"</f>
        <v>9780227901281</v>
      </c>
      <c r="F72" t="s">
        <v>9</v>
      </c>
    </row>
    <row r="73" spans="1:6" x14ac:dyDescent="0.25">
      <c r="A73" s="2" t="s">
        <v>12</v>
      </c>
      <c r="B73" t="s">
        <v>150</v>
      </c>
      <c r="C73" t="s">
        <v>18</v>
      </c>
      <c r="D73" s="1">
        <v>41585</v>
      </c>
      <c r="E73" t="str">
        <f>"9781441114877"</f>
        <v>9781441114877</v>
      </c>
      <c r="F73" t="s">
        <v>9</v>
      </c>
    </row>
    <row r="74" spans="1:6" x14ac:dyDescent="0.25">
      <c r="A74" s="2" t="s">
        <v>12</v>
      </c>
      <c r="B74" t="s">
        <v>10</v>
      </c>
      <c r="C74" t="s">
        <v>11</v>
      </c>
      <c r="D74" s="1">
        <v>40970</v>
      </c>
      <c r="E74" t="str">
        <f>"9789004226081"</f>
        <v>9789004226081</v>
      </c>
      <c r="F74" t="s">
        <v>9</v>
      </c>
    </row>
    <row r="75" spans="1:6" x14ac:dyDescent="0.25">
      <c r="A75" s="2" t="s">
        <v>12</v>
      </c>
      <c r="B75" t="s">
        <v>57</v>
      </c>
      <c r="C75" t="s">
        <v>58</v>
      </c>
      <c r="D75" s="1">
        <v>38688</v>
      </c>
      <c r="E75" t="str">
        <f>"9781461645542"</f>
        <v>9781461645542</v>
      </c>
      <c r="F75" t="s">
        <v>59</v>
      </c>
    </row>
    <row r="76" spans="1:6" x14ac:dyDescent="0.25">
      <c r="A76" s="2" t="s">
        <v>12</v>
      </c>
      <c r="B76" t="s">
        <v>79</v>
      </c>
      <c r="C76" t="s">
        <v>80</v>
      </c>
      <c r="D76" s="1">
        <v>41927</v>
      </c>
      <c r="E76" t="str">
        <f>"9780821445051"</f>
        <v>9780821445051</v>
      </c>
      <c r="F76" t="s">
        <v>9</v>
      </c>
    </row>
    <row r="77" spans="1:6" x14ac:dyDescent="0.25">
      <c r="A77" s="2" t="s">
        <v>107</v>
      </c>
      <c r="B77" t="s">
        <v>105</v>
      </c>
      <c r="C77" t="s">
        <v>106</v>
      </c>
      <c r="D77" s="1">
        <v>39387</v>
      </c>
      <c r="E77" t="str">
        <f>"9780335235070"</f>
        <v>9780335235070</v>
      </c>
      <c r="F77" t="s">
        <v>9</v>
      </c>
    </row>
    <row r="78" spans="1:6" x14ac:dyDescent="0.25">
      <c r="A78" s="2" t="s">
        <v>119</v>
      </c>
      <c r="B78" t="s">
        <v>118</v>
      </c>
      <c r="C78" t="s">
        <v>44</v>
      </c>
      <c r="D78" s="1">
        <v>39916</v>
      </c>
      <c r="E78" t="str">
        <f>"9781444312331"</f>
        <v>9781444312331</v>
      </c>
      <c r="F78" t="s">
        <v>9</v>
      </c>
    </row>
    <row r="79" spans="1:6" x14ac:dyDescent="0.25">
      <c r="A79" s="2" t="s">
        <v>112</v>
      </c>
      <c r="B79" t="s">
        <v>110</v>
      </c>
      <c r="C79" t="s">
        <v>111</v>
      </c>
      <c r="D79" s="1">
        <v>39767</v>
      </c>
      <c r="E79" t="str">
        <f>"9780226731148"</f>
        <v>9780226731148</v>
      </c>
      <c r="F79" t="s">
        <v>9</v>
      </c>
    </row>
    <row r="80" spans="1:6" x14ac:dyDescent="0.25">
      <c r="A80" s="2" t="s">
        <v>123</v>
      </c>
      <c r="B80" t="s">
        <v>121</v>
      </c>
      <c r="C80" t="s">
        <v>122</v>
      </c>
      <c r="D80" s="1">
        <v>41218</v>
      </c>
      <c r="E80" t="str">
        <f>"9781455758999"</f>
        <v>9781455758999</v>
      </c>
      <c r="F80" t="s">
        <v>16</v>
      </c>
    </row>
    <row r="81" spans="1:6" x14ac:dyDescent="0.25">
      <c r="A81" s="2" t="s">
        <v>27</v>
      </c>
      <c r="B81" t="s">
        <v>146</v>
      </c>
      <c r="C81" t="s">
        <v>63</v>
      </c>
      <c r="D81" s="1">
        <v>41135</v>
      </c>
      <c r="E81" t="str">
        <f>"9780231512497"</f>
        <v>9780231512497</v>
      </c>
      <c r="F81" t="s">
        <v>9</v>
      </c>
    </row>
    <row r="82" spans="1:6" x14ac:dyDescent="0.25">
      <c r="A82" s="2" t="s">
        <v>27</v>
      </c>
      <c r="B82" t="s">
        <v>158</v>
      </c>
      <c r="C82" t="s">
        <v>26</v>
      </c>
      <c r="D82" s="1">
        <v>38534</v>
      </c>
      <c r="E82" t="str">
        <f>"9781403981431"</f>
        <v>9781403981431</v>
      </c>
      <c r="F82" t="s">
        <v>9</v>
      </c>
    </row>
    <row r="83" spans="1:6" x14ac:dyDescent="0.25">
      <c r="A83" s="2" t="s">
        <v>27</v>
      </c>
      <c r="B83" t="s">
        <v>25</v>
      </c>
      <c r="C83" t="s">
        <v>26</v>
      </c>
      <c r="D83" s="1">
        <v>38651</v>
      </c>
      <c r="E83" t="str">
        <f>"9780230501805"</f>
        <v>9780230501805</v>
      </c>
      <c r="F83" t="s">
        <v>9</v>
      </c>
    </row>
    <row r="84" spans="1:6" x14ac:dyDescent="0.25">
      <c r="A84" s="2" t="s">
        <v>27</v>
      </c>
      <c r="B84" t="s">
        <v>102</v>
      </c>
      <c r="C84" t="s">
        <v>63</v>
      </c>
      <c r="D84" s="1">
        <v>40330</v>
      </c>
      <c r="E84" t="str">
        <f>"9780231509695"</f>
        <v>9780231509695</v>
      </c>
      <c r="F84" t="s">
        <v>9</v>
      </c>
    </row>
    <row r="85" spans="1:6" x14ac:dyDescent="0.25">
      <c r="A85" s="2" t="s">
        <v>27</v>
      </c>
      <c r="B85" t="s">
        <v>50</v>
      </c>
      <c r="C85" t="s">
        <v>51</v>
      </c>
      <c r="D85" s="1">
        <v>39797</v>
      </c>
      <c r="E85" t="str">
        <f>"9781845458775"</f>
        <v>9781845458775</v>
      </c>
      <c r="F85" t="s">
        <v>16</v>
      </c>
    </row>
    <row r="86" spans="1:6" x14ac:dyDescent="0.25">
      <c r="A86" s="2" t="s">
        <v>27</v>
      </c>
      <c r="B86" t="s">
        <v>152</v>
      </c>
      <c r="C86" t="s">
        <v>153</v>
      </c>
      <c r="D86" s="1">
        <v>41863</v>
      </c>
      <c r="E86" t="str">
        <f>"9781847740687"</f>
        <v>9781847740687</v>
      </c>
      <c r="F86" t="s">
        <v>9</v>
      </c>
    </row>
    <row r="87" spans="1:6" x14ac:dyDescent="0.25">
      <c r="A87" s="2" t="s">
        <v>27</v>
      </c>
      <c r="B87" t="s">
        <v>170</v>
      </c>
      <c r="C87" t="s">
        <v>171</v>
      </c>
      <c r="D87" s="1">
        <v>38292</v>
      </c>
      <c r="E87" t="str">
        <f>"9780230802162"</f>
        <v>9780230802162</v>
      </c>
      <c r="F87" t="s">
        <v>9</v>
      </c>
    </row>
    <row r="88" spans="1:6" x14ac:dyDescent="0.25">
      <c r="A88" s="2" t="s">
        <v>56</v>
      </c>
      <c r="B88" t="s">
        <v>54</v>
      </c>
      <c r="C88" t="s">
        <v>55</v>
      </c>
      <c r="D88" s="1">
        <v>38353</v>
      </c>
      <c r="E88" t="str">
        <f>"9780749446789"</f>
        <v>9780749446789</v>
      </c>
      <c r="F88" t="s">
        <v>9</v>
      </c>
    </row>
    <row r="89" spans="1:6" x14ac:dyDescent="0.25">
      <c r="A89" s="2" t="s">
        <v>135</v>
      </c>
      <c r="B89" t="s">
        <v>134</v>
      </c>
      <c r="C89" t="s">
        <v>80</v>
      </c>
      <c r="D89" s="1">
        <v>40405</v>
      </c>
      <c r="E89" t="str">
        <f>"9780821443477"</f>
        <v>9780821443477</v>
      </c>
      <c r="F89" t="s">
        <v>9</v>
      </c>
    </row>
    <row r="90" spans="1:6" x14ac:dyDescent="0.25">
      <c r="A90" s="2" t="s">
        <v>39</v>
      </c>
      <c r="B90" t="s">
        <v>38</v>
      </c>
      <c r="C90" t="s">
        <v>7</v>
      </c>
      <c r="D90" s="1">
        <v>41249</v>
      </c>
      <c r="E90" t="str">
        <f>"9781135151041"</f>
        <v>9781135151041</v>
      </c>
      <c r="F90" t="s">
        <v>9</v>
      </c>
    </row>
    <row r="91" spans="1:6" x14ac:dyDescent="0.25">
      <c r="A91" s="2" t="s">
        <v>39</v>
      </c>
      <c r="B91" t="s">
        <v>184</v>
      </c>
      <c r="C91" t="s">
        <v>7</v>
      </c>
      <c r="D91" s="1">
        <v>41978</v>
      </c>
      <c r="E91" t="str">
        <f>"9781317749899"</f>
        <v>9781317749899</v>
      </c>
      <c r="F91" t="s">
        <v>9</v>
      </c>
    </row>
    <row r="92" spans="1:6" x14ac:dyDescent="0.25">
      <c r="A92" s="2" t="s">
        <v>139</v>
      </c>
      <c r="B92" t="s">
        <v>138</v>
      </c>
      <c r="C92" t="s">
        <v>14</v>
      </c>
      <c r="D92" s="1">
        <v>42005</v>
      </c>
      <c r="E92" t="str">
        <f>"9781781003176"</f>
        <v>9781781003176</v>
      </c>
      <c r="F92" t="s">
        <v>16</v>
      </c>
    </row>
    <row r="93" spans="1:6" x14ac:dyDescent="0.25">
      <c r="B93" t="s">
        <v>145</v>
      </c>
      <c r="C93" t="s">
        <v>7</v>
      </c>
      <c r="D93" s="1">
        <v>41963</v>
      </c>
      <c r="E93" t="str">
        <f>"9781134548750"</f>
        <v>9781134548750</v>
      </c>
      <c r="F93" t="s">
        <v>9</v>
      </c>
    </row>
    <row r="94" spans="1:6" x14ac:dyDescent="0.25">
      <c r="B94" t="s">
        <v>151</v>
      </c>
      <c r="C94" t="s">
        <v>7</v>
      </c>
      <c r="D94" s="1">
        <v>41530</v>
      </c>
      <c r="E94" t="str">
        <f>"9781317988984"</f>
        <v>9781317988984</v>
      </c>
      <c r="F94" t="s">
        <v>9</v>
      </c>
    </row>
    <row r="95" spans="1:6" x14ac:dyDescent="0.25">
      <c r="B95" t="s">
        <v>68</v>
      </c>
      <c r="C95" t="s">
        <v>26</v>
      </c>
      <c r="D95" s="1">
        <v>41900</v>
      </c>
      <c r="E95" t="str">
        <f>"9781137428806"</f>
        <v>9781137428806</v>
      </c>
      <c r="F95" t="s">
        <v>9</v>
      </c>
    </row>
    <row r="96" spans="1:6" x14ac:dyDescent="0.25">
      <c r="B96" t="s">
        <v>88</v>
      </c>
      <c r="C96" t="s">
        <v>7</v>
      </c>
      <c r="D96" s="1">
        <v>41575</v>
      </c>
      <c r="E96" t="str">
        <f>"9781135134341"</f>
        <v>9781135134341</v>
      </c>
      <c r="F96" t="s">
        <v>9</v>
      </c>
    </row>
    <row r="97" spans="2:6" x14ac:dyDescent="0.25">
      <c r="B97" t="s">
        <v>175</v>
      </c>
      <c r="C97" t="s">
        <v>7</v>
      </c>
      <c r="D97" s="1">
        <v>41660</v>
      </c>
      <c r="E97" t="str">
        <f>"9781317850632"</f>
        <v>9781317850632</v>
      </c>
      <c r="F97" t="s">
        <v>9</v>
      </c>
    </row>
    <row r="98" spans="2:6" x14ac:dyDescent="0.25">
      <c r="B98" t="s">
        <v>165</v>
      </c>
      <c r="C98" t="s">
        <v>166</v>
      </c>
      <c r="D98" s="1">
        <v>41564</v>
      </c>
      <c r="E98" t="str">
        <f>"9781847654168"</f>
        <v>9781847654168</v>
      </c>
      <c r="F98" t="s">
        <v>9</v>
      </c>
    </row>
    <row r="99" spans="2:6" x14ac:dyDescent="0.25">
      <c r="B99" t="s">
        <v>183</v>
      </c>
      <c r="C99" t="s">
        <v>7</v>
      </c>
      <c r="D99" s="1">
        <v>41530</v>
      </c>
      <c r="E99" t="str">
        <f>"9781317985389"</f>
        <v>9781317985389</v>
      </c>
      <c r="F99" t="s">
        <v>9</v>
      </c>
    </row>
  </sheetData>
  <sortState ref="A2:F99">
    <sortCondition ref="A2:A99"/>
    <sortCondition ref="B2:B99"/>
    <sortCondition ref="C2:C99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EBL ebook purchases Dec14 -Jan1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AITKEN Karen</dc:creator>
  <cp:lastModifiedBy>AITKEN Karen</cp:lastModifiedBy>
  <dcterms:created xsi:type="dcterms:W3CDTF">2015-01-29T15:30:08Z</dcterms:created>
  <dcterms:modified xsi:type="dcterms:W3CDTF">2015-01-29T15:34:31Z</dcterms:modified>
</cp:coreProperties>
</file>